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0 Tarification\104. Méthode de régulation tarifaire 2018-2022\1044. Méthodologie tarifaire 2018-2022\1044.5 Modèles de rapport\MDR envoyés CODIR\"/>
    </mc:Choice>
  </mc:AlternateContent>
  <bookViews>
    <workbookView xWindow="0" yWindow="0" windowWidth="20205" windowHeight="8970" firstSheet="7" activeTab="16"/>
  </bookViews>
  <sheets>
    <sheet name="TAB00" sheetId="5" r:id="rId1"/>
    <sheet name="TAB B" sheetId="21" r:id="rId2"/>
    <sheet name="TAB1" sheetId="1" r:id="rId3"/>
    <sheet name="TAB2" sheetId="2" r:id="rId4"/>
    <sheet name="TAB2.1" sheetId="6" r:id="rId5"/>
    <sheet name="TAB2.1.1" sheetId="11" r:id="rId6"/>
    <sheet name="TAB2.1.2" sheetId="12" r:id="rId7"/>
    <sheet name="TAB2.2.1" sheetId="7" r:id="rId8"/>
    <sheet name="TAB2.2.2" sheetId="13" r:id="rId9"/>
    <sheet name="TAB2.2.3" sheetId="14" r:id="rId10"/>
    <sheet name="TAB2.2.4" sheetId="15" r:id="rId11"/>
    <sheet name="TAB2.2.7" sheetId="16" r:id="rId12"/>
    <sheet name="TAB2.3" sheetId="8" r:id="rId13"/>
    <sheet name="TAB2.4" sheetId="9" r:id="rId14"/>
    <sheet name="TAB2.5" sheetId="19" r:id="rId15"/>
    <sheet name="TAB2.6" sheetId="20" r:id="rId16"/>
    <sheet name="TAB3" sheetId="4" r:id="rId17"/>
    <sheet name="TAB4" sheetId="10" r:id="rId18"/>
  </sheets>
  <externalReferences>
    <externalReference r:id="rId19"/>
    <externalReference r:id="rId2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4" l="1"/>
  <c r="F18" i="4"/>
  <c r="E18" i="4"/>
  <c r="D18" i="4"/>
  <c r="D16" i="4" s="1"/>
  <c r="C18" i="4"/>
  <c r="G15" i="4"/>
  <c r="F15" i="4"/>
  <c r="E15" i="4"/>
  <c r="D15" i="4"/>
  <c r="C15" i="4"/>
  <c r="G14" i="4"/>
  <c r="F14" i="4"/>
  <c r="E14" i="4"/>
  <c r="D14" i="4"/>
  <c r="C14" i="4"/>
  <c r="G13" i="4"/>
  <c r="D13" i="4"/>
  <c r="C13" i="4"/>
  <c r="G12" i="4"/>
  <c r="F12" i="4"/>
  <c r="E12" i="4"/>
  <c r="D12" i="4"/>
  <c r="C12" i="4"/>
  <c r="G8" i="4"/>
  <c r="F8" i="4"/>
  <c r="E8" i="4"/>
  <c r="E10" i="4" s="1"/>
  <c r="D8" i="4"/>
  <c r="C8" i="4"/>
  <c r="G7" i="4"/>
  <c r="F7" i="4"/>
  <c r="F13" i="4" s="1"/>
  <c r="E7" i="4"/>
  <c r="E13" i="4" s="1"/>
  <c r="D7" i="4"/>
  <c r="C7" i="4"/>
  <c r="C10" i="4" s="1"/>
  <c r="C16" i="4" s="1"/>
  <c r="D10" i="4"/>
  <c r="G10" i="4"/>
  <c r="G16" i="4" s="1"/>
  <c r="F10" i="4"/>
  <c r="F16" i="4" s="1"/>
  <c r="E16" i="4" l="1"/>
  <c r="A10" i="21"/>
  <c r="B10" i="21"/>
  <c r="A11" i="21"/>
  <c r="B11" i="21"/>
  <c r="A12" i="21"/>
  <c r="B12" i="21"/>
  <c r="A13" i="21"/>
  <c r="B13" i="21"/>
  <c r="A14" i="21"/>
  <c r="B14" i="21"/>
  <c r="A15" i="21"/>
  <c r="B15" i="21"/>
  <c r="A16" i="21"/>
  <c r="B16" i="21"/>
  <c r="A17" i="21"/>
  <c r="B17" i="21"/>
  <c r="A18" i="21"/>
  <c r="B18" i="21"/>
  <c r="A19" i="21"/>
  <c r="B19" i="21"/>
  <c r="A20" i="21"/>
  <c r="B20" i="21"/>
  <c r="A21" i="21"/>
  <c r="B21" i="21"/>
  <c r="A22" i="21"/>
  <c r="B22" i="21"/>
  <c r="A23" i="21"/>
  <c r="B23" i="21"/>
  <c r="A24" i="21"/>
  <c r="B24" i="21"/>
  <c r="A25" i="21"/>
  <c r="B25" i="21"/>
  <c r="A26" i="21"/>
  <c r="B26" i="21"/>
  <c r="B9" i="21"/>
  <c r="A9" i="21"/>
  <c r="J72" i="6"/>
  <c r="H72" i="6"/>
  <c r="F72" i="6"/>
  <c r="D72" i="6"/>
  <c r="A3" i="21" l="1"/>
  <c r="C14" i="2" l="1"/>
  <c r="L35" i="11"/>
  <c r="J35" i="11"/>
  <c r="H35" i="11"/>
  <c r="F35" i="11"/>
  <c r="D35" i="11"/>
  <c r="U169" i="8"/>
  <c r="P169" i="8"/>
  <c r="O169" i="8"/>
  <c r="N169" i="8"/>
  <c r="M169" i="8"/>
  <c r="L169" i="8"/>
  <c r="K169" i="8"/>
  <c r="J169" i="8"/>
  <c r="I169" i="8"/>
  <c r="H169" i="8"/>
  <c r="G169" i="8"/>
  <c r="F169" i="8"/>
  <c r="U155" i="8"/>
  <c r="P155" i="8"/>
  <c r="O155" i="8"/>
  <c r="N155" i="8"/>
  <c r="M155" i="8"/>
  <c r="L155" i="8"/>
  <c r="K155" i="8"/>
  <c r="J155" i="8"/>
  <c r="I155" i="8"/>
  <c r="H155" i="8"/>
  <c r="G155" i="8"/>
  <c r="F155" i="8"/>
  <c r="U136" i="8"/>
  <c r="P136" i="8"/>
  <c r="O136" i="8"/>
  <c r="N136" i="8"/>
  <c r="M136" i="8"/>
  <c r="L136" i="8"/>
  <c r="K136" i="8"/>
  <c r="J136" i="8"/>
  <c r="I136" i="8"/>
  <c r="H136" i="8"/>
  <c r="G136" i="8"/>
  <c r="F136" i="8"/>
  <c r="U122" i="8"/>
  <c r="P122" i="8"/>
  <c r="O122" i="8"/>
  <c r="N122" i="8"/>
  <c r="M122" i="8"/>
  <c r="L122" i="8"/>
  <c r="K122" i="8"/>
  <c r="J122" i="8"/>
  <c r="I122" i="8"/>
  <c r="H122" i="8"/>
  <c r="G122" i="8"/>
  <c r="F122" i="8"/>
  <c r="U103" i="8"/>
  <c r="P103" i="8"/>
  <c r="O103" i="8"/>
  <c r="N103" i="8"/>
  <c r="M103" i="8"/>
  <c r="L103" i="8"/>
  <c r="K103" i="8"/>
  <c r="J103" i="8"/>
  <c r="I103" i="8"/>
  <c r="H103" i="8"/>
  <c r="G103" i="8"/>
  <c r="F103" i="8"/>
  <c r="B102" i="8"/>
  <c r="B135" i="8" s="1"/>
  <c r="B168" i="8" s="1"/>
  <c r="B101" i="8"/>
  <c r="B134" i="8" s="1"/>
  <c r="B167" i="8" s="1"/>
  <c r="B100" i="8"/>
  <c r="B133" i="8" s="1"/>
  <c r="B166" i="8" s="1"/>
  <c r="B99" i="8"/>
  <c r="B132" i="8" s="1"/>
  <c r="B165" i="8" s="1"/>
  <c r="B98" i="8"/>
  <c r="B131" i="8" s="1"/>
  <c r="B164" i="8" s="1"/>
  <c r="U89" i="8"/>
  <c r="P89" i="8"/>
  <c r="O89" i="8"/>
  <c r="N89" i="8"/>
  <c r="M89" i="8"/>
  <c r="L89" i="8"/>
  <c r="K89" i="8"/>
  <c r="J89" i="8"/>
  <c r="I89" i="8"/>
  <c r="H89" i="8"/>
  <c r="G89" i="8"/>
  <c r="F89" i="8"/>
  <c r="B88" i="8"/>
  <c r="B121" i="8" s="1"/>
  <c r="B154" i="8" s="1"/>
  <c r="B87" i="8"/>
  <c r="B120" i="8" s="1"/>
  <c r="B153" i="8" s="1"/>
  <c r="B86" i="8"/>
  <c r="B119" i="8" s="1"/>
  <c r="B152" i="8" s="1"/>
  <c r="B85" i="8"/>
  <c r="B118" i="8" s="1"/>
  <c r="B151" i="8" s="1"/>
  <c r="B84" i="8"/>
  <c r="B117" i="8" s="1"/>
  <c r="B150" i="8" s="1"/>
  <c r="U70" i="8"/>
  <c r="P70" i="8"/>
  <c r="O70" i="8"/>
  <c r="N70" i="8"/>
  <c r="M70" i="8"/>
  <c r="L70" i="8"/>
  <c r="K70" i="8"/>
  <c r="J70" i="8"/>
  <c r="I70" i="8"/>
  <c r="H70" i="8"/>
  <c r="G70" i="8"/>
  <c r="F70" i="8"/>
  <c r="D64" i="8"/>
  <c r="R64" i="8" s="1"/>
  <c r="D97" i="8" s="1"/>
  <c r="R97" i="8" s="1"/>
  <c r="D130" i="8" s="1"/>
  <c r="R130" i="8" s="1"/>
  <c r="D163" i="8" s="1"/>
  <c r="R163" i="8" s="1"/>
  <c r="U56" i="8"/>
  <c r="P56" i="8"/>
  <c r="O56" i="8"/>
  <c r="N56" i="8"/>
  <c r="M56" i="8"/>
  <c r="L56" i="8"/>
  <c r="K56" i="8"/>
  <c r="J56" i="8"/>
  <c r="I56" i="8"/>
  <c r="H56" i="8"/>
  <c r="G56" i="8"/>
  <c r="F56" i="8"/>
  <c r="C45" i="8"/>
  <c r="Q45" i="8" s="1"/>
  <c r="C78" i="8" s="1"/>
  <c r="Q78" i="8" s="1"/>
  <c r="C111" i="8" s="1"/>
  <c r="Q111" i="8" s="1"/>
  <c r="C144" i="8" s="1"/>
  <c r="Q144" i="8" s="1"/>
  <c r="U37" i="8"/>
  <c r="P37" i="8"/>
  <c r="O37" i="8"/>
  <c r="N37" i="8"/>
  <c r="M37" i="8"/>
  <c r="L37" i="8"/>
  <c r="K37" i="8"/>
  <c r="J37" i="8"/>
  <c r="I37" i="8"/>
  <c r="H37" i="8"/>
  <c r="G37" i="8"/>
  <c r="F37" i="8"/>
  <c r="E37" i="8"/>
  <c r="D37" i="8"/>
  <c r="C37" i="8"/>
  <c r="S36" i="8"/>
  <c r="E69" i="8" s="1"/>
  <c r="S69" i="8" s="1"/>
  <c r="E102" i="8" s="1"/>
  <c r="S102" i="8" s="1"/>
  <c r="E135" i="8" s="1"/>
  <c r="S135" i="8" s="1"/>
  <c r="E168" i="8" s="1"/>
  <c r="S168" i="8" s="1"/>
  <c r="R36" i="8"/>
  <c r="D69" i="8" s="1"/>
  <c r="R69" i="8" s="1"/>
  <c r="D102" i="8" s="1"/>
  <c r="R102" i="8" s="1"/>
  <c r="D135" i="8" s="1"/>
  <c r="R135" i="8" s="1"/>
  <c r="D168" i="8" s="1"/>
  <c r="R168" i="8" s="1"/>
  <c r="Q36" i="8"/>
  <c r="C69" i="8" s="1"/>
  <c r="Q69" i="8" s="1"/>
  <c r="C102" i="8" s="1"/>
  <c r="Q102" i="8" s="1"/>
  <c r="C135" i="8" s="1"/>
  <c r="Q135" i="8" s="1"/>
  <c r="C168" i="8" s="1"/>
  <c r="Q168" i="8" s="1"/>
  <c r="S35" i="8"/>
  <c r="E68" i="8" s="1"/>
  <c r="S68" i="8" s="1"/>
  <c r="E101" i="8" s="1"/>
  <c r="S101" i="8" s="1"/>
  <c r="E134" i="8" s="1"/>
  <c r="S134" i="8" s="1"/>
  <c r="E167" i="8" s="1"/>
  <c r="S167" i="8" s="1"/>
  <c r="R35" i="8"/>
  <c r="D68" i="8" s="1"/>
  <c r="R68" i="8" s="1"/>
  <c r="D101" i="8" s="1"/>
  <c r="R101" i="8" s="1"/>
  <c r="D134" i="8" s="1"/>
  <c r="R134" i="8" s="1"/>
  <c r="D167" i="8" s="1"/>
  <c r="R167" i="8" s="1"/>
  <c r="Q35" i="8"/>
  <c r="C68" i="8" s="1"/>
  <c r="Q68" i="8" s="1"/>
  <c r="C101" i="8" s="1"/>
  <c r="Q101" i="8" s="1"/>
  <c r="C134" i="8" s="1"/>
  <c r="Q134" i="8" s="1"/>
  <c r="C167" i="8" s="1"/>
  <c r="Q167" i="8" s="1"/>
  <c r="S34" i="8"/>
  <c r="E67" i="8" s="1"/>
  <c r="S67" i="8" s="1"/>
  <c r="E100" i="8" s="1"/>
  <c r="S100" i="8" s="1"/>
  <c r="E133" i="8" s="1"/>
  <c r="S133" i="8" s="1"/>
  <c r="E166" i="8" s="1"/>
  <c r="S166" i="8" s="1"/>
  <c r="R34" i="8"/>
  <c r="D67" i="8" s="1"/>
  <c r="R67" i="8" s="1"/>
  <c r="D100" i="8" s="1"/>
  <c r="R100" i="8" s="1"/>
  <c r="D133" i="8" s="1"/>
  <c r="R133" i="8" s="1"/>
  <c r="D166" i="8" s="1"/>
  <c r="R166" i="8" s="1"/>
  <c r="Q34" i="8"/>
  <c r="C67" i="8" s="1"/>
  <c r="Q67" i="8" s="1"/>
  <c r="C100" i="8" s="1"/>
  <c r="Q100" i="8" s="1"/>
  <c r="C133" i="8" s="1"/>
  <c r="Q133" i="8" s="1"/>
  <c r="C166" i="8" s="1"/>
  <c r="Q166" i="8" s="1"/>
  <c r="S33" i="8"/>
  <c r="E66" i="8" s="1"/>
  <c r="S66" i="8" s="1"/>
  <c r="E99" i="8" s="1"/>
  <c r="S99" i="8" s="1"/>
  <c r="E132" i="8" s="1"/>
  <c r="S132" i="8" s="1"/>
  <c r="E165" i="8" s="1"/>
  <c r="S165" i="8" s="1"/>
  <c r="R33" i="8"/>
  <c r="D66" i="8" s="1"/>
  <c r="R66" i="8" s="1"/>
  <c r="D99" i="8" s="1"/>
  <c r="R99" i="8" s="1"/>
  <c r="D132" i="8" s="1"/>
  <c r="R132" i="8" s="1"/>
  <c r="D165" i="8" s="1"/>
  <c r="R165" i="8" s="1"/>
  <c r="Q33" i="8"/>
  <c r="C66" i="8" s="1"/>
  <c r="Q66" i="8" s="1"/>
  <c r="C99" i="8" s="1"/>
  <c r="Q99" i="8" s="1"/>
  <c r="C132" i="8" s="1"/>
  <c r="Q132" i="8" s="1"/>
  <c r="C165" i="8" s="1"/>
  <c r="Q165" i="8" s="1"/>
  <c r="S32" i="8"/>
  <c r="E65" i="8" s="1"/>
  <c r="S65" i="8" s="1"/>
  <c r="E98" i="8" s="1"/>
  <c r="S98" i="8" s="1"/>
  <c r="E131" i="8" s="1"/>
  <c r="S131" i="8" s="1"/>
  <c r="E164" i="8" s="1"/>
  <c r="S164" i="8" s="1"/>
  <c r="R32" i="8"/>
  <c r="D65" i="8" s="1"/>
  <c r="R65" i="8" s="1"/>
  <c r="D98" i="8" s="1"/>
  <c r="R98" i="8" s="1"/>
  <c r="D131" i="8" s="1"/>
  <c r="R131" i="8" s="1"/>
  <c r="D164" i="8" s="1"/>
  <c r="R164" i="8" s="1"/>
  <c r="Q32" i="8"/>
  <c r="C65" i="8" s="1"/>
  <c r="Q65" i="8" s="1"/>
  <c r="C98" i="8" s="1"/>
  <c r="Q98" i="8" s="1"/>
  <c r="C131" i="8" s="1"/>
  <c r="Q131" i="8" s="1"/>
  <c r="C164" i="8" s="1"/>
  <c r="Q164" i="8" s="1"/>
  <c r="S31" i="8"/>
  <c r="E64" i="8" s="1"/>
  <c r="S64" i="8" s="1"/>
  <c r="E97" i="8" s="1"/>
  <c r="S97" i="8" s="1"/>
  <c r="E130" i="8" s="1"/>
  <c r="S130" i="8" s="1"/>
  <c r="E163" i="8" s="1"/>
  <c r="S163" i="8" s="1"/>
  <c r="R31" i="8"/>
  <c r="Q31" i="8"/>
  <c r="C64" i="8" s="1"/>
  <c r="Q64" i="8" s="1"/>
  <c r="C97" i="8" s="1"/>
  <c r="Q97" i="8" s="1"/>
  <c r="C130" i="8" s="1"/>
  <c r="Q130" i="8" s="1"/>
  <c r="C163" i="8" s="1"/>
  <c r="Q163" i="8" s="1"/>
  <c r="S30" i="8"/>
  <c r="E63" i="8" s="1"/>
  <c r="S63" i="8" s="1"/>
  <c r="E96" i="8" s="1"/>
  <c r="S96" i="8" s="1"/>
  <c r="E129" i="8" s="1"/>
  <c r="S129" i="8" s="1"/>
  <c r="E162" i="8" s="1"/>
  <c r="S162" i="8" s="1"/>
  <c r="R30" i="8"/>
  <c r="D63" i="8" s="1"/>
  <c r="R63" i="8" s="1"/>
  <c r="D96" i="8" s="1"/>
  <c r="R96" i="8" s="1"/>
  <c r="D129" i="8" s="1"/>
  <c r="R129" i="8" s="1"/>
  <c r="D162" i="8" s="1"/>
  <c r="R162" i="8" s="1"/>
  <c r="Q30" i="8"/>
  <c r="C63" i="8" s="1"/>
  <c r="Q63" i="8" s="1"/>
  <c r="C96" i="8" s="1"/>
  <c r="Q96" i="8" s="1"/>
  <c r="C129" i="8" s="1"/>
  <c r="Q129" i="8" s="1"/>
  <c r="C162" i="8" s="1"/>
  <c r="Q162" i="8" s="1"/>
  <c r="S29" i="8"/>
  <c r="E62" i="8" s="1"/>
  <c r="S62" i="8" s="1"/>
  <c r="E95" i="8" s="1"/>
  <c r="S95" i="8" s="1"/>
  <c r="E128" i="8" s="1"/>
  <c r="S128" i="8" s="1"/>
  <c r="E161" i="8" s="1"/>
  <c r="S161" i="8" s="1"/>
  <c r="R29" i="8"/>
  <c r="D62" i="8" s="1"/>
  <c r="R62" i="8" s="1"/>
  <c r="D95" i="8" s="1"/>
  <c r="R95" i="8" s="1"/>
  <c r="D128" i="8" s="1"/>
  <c r="R128" i="8" s="1"/>
  <c r="D161" i="8" s="1"/>
  <c r="R161" i="8" s="1"/>
  <c r="Q29" i="8"/>
  <c r="C62" i="8" s="1"/>
  <c r="Q62" i="8" s="1"/>
  <c r="C95" i="8" s="1"/>
  <c r="Q95" i="8" s="1"/>
  <c r="C128" i="8" s="1"/>
  <c r="Q128" i="8" s="1"/>
  <c r="C161" i="8" s="1"/>
  <c r="Q161" i="8" s="1"/>
  <c r="S28" i="8"/>
  <c r="E61" i="8" s="1"/>
  <c r="S61" i="8" s="1"/>
  <c r="E94" i="8" s="1"/>
  <c r="S94" i="8" s="1"/>
  <c r="E127" i="8" s="1"/>
  <c r="S127" i="8" s="1"/>
  <c r="E160" i="8" s="1"/>
  <c r="S160" i="8" s="1"/>
  <c r="R28" i="8"/>
  <c r="D61" i="8" s="1"/>
  <c r="R61" i="8" s="1"/>
  <c r="D94" i="8" s="1"/>
  <c r="R94" i="8" s="1"/>
  <c r="D127" i="8" s="1"/>
  <c r="R127" i="8" s="1"/>
  <c r="D160" i="8" s="1"/>
  <c r="R160" i="8" s="1"/>
  <c r="Q28" i="8"/>
  <c r="C61" i="8" s="1"/>
  <c r="Q61" i="8" s="1"/>
  <c r="C94" i="8" s="1"/>
  <c r="Q94" i="8" s="1"/>
  <c r="C127" i="8" s="1"/>
  <c r="Q127" i="8" s="1"/>
  <c r="C160" i="8" s="1"/>
  <c r="Q160" i="8" s="1"/>
  <c r="S27" i="8"/>
  <c r="E60" i="8" s="1"/>
  <c r="S60" i="8" s="1"/>
  <c r="E93" i="8" s="1"/>
  <c r="S93" i="8" s="1"/>
  <c r="E126" i="8" s="1"/>
  <c r="S126" i="8" s="1"/>
  <c r="E159" i="8" s="1"/>
  <c r="S159" i="8" s="1"/>
  <c r="R27" i="8"/>
  <c r="D60" i="8" s="1"/>
  <c r="R60" i="8" s="1"/>
  <c r="D93" i="8" s="1"/>
  <c r="R93" i="8" s="1"/>
  <c r="D126" i="8" s="1"/>
  <c r="R126" i="8" s="1"/>
  <c r="D159" i="8" s="1"/>
  <c r="R159" i="8" s="1"/>
  <c r="Q27" i="8"/>
  <c r="C60" i="8" s="1"/>
  <c r="Q60" i="8" s="1"/>
  <c r="C93" i="8" s="1"/>
  <c r="Q93" i="8" s="1"/>
  <c r="C126" i="8" s="1"/>
  <c r="Q126" i="8" s="1"/>
  <c r="C159" i="8" s="1"/>
  <c r="Q159" i="8" s="1"/>
  <c r="S26" i="8"/>
  <c r="E59" i="8" s="1"/>
  <c r="S59" i="8" s="1"/>
  <c r="E92" i="8" s="1"/>
  <c r="S92" i="8" s="1"/>
  <c r="E125" i="8" s="1"/>
  <c r="S125" i="8" s="1"/>
  <c r="E158" i="8" s="1"/>
  <c r="S158" i="8" s="1"/>
  <c r="R26" i="8"/>
  <c r="D59" i="8" s="1"/>
  <c r="R59" i="8" s="1"/>
  <c r="D92" i="8" s="1"/>
  <c r="R92" i="8" s="1"/>
  <c r="D125" i="8" s="1"/>
  <c r="R125" i="8" s="1"/>
  <c r="D158" i="8" s="1"/>
  <c r="R158" i="8" s="1"/>
  <c r="Q26" i="8"/>
  <c r="C59" i="8" s="1"/>
  <c r="Q59" i="8" s="1"/>
  <c r="C92" i="8" s="1"/>
  <c r="Q92" i="8" s="1"/>
  <c r="C125" i="8" s="1"/>
  <c r="Q125" i="8" s="1"/>
  <c r="C158" i="8" s="1"/>
  <c r="Q158" i="8" s="1"/>
  <c r="S25" i="8"/>
  <c r="E58" i="8" s="1"/>
  <c r="R25" i="8"/>
  <c r="D58" i="8" s="1"/>
  <c r="Q25" i="8"/>
  <c r="C58" i="8" s="1"/>
  <c r="U23" i="8"/>
  <c r="P23" i="8"/>
  <c r="O23" i="8"/>
  <c r="N23" i="8"/>
  <c r="M23" i="8"/>
  <c r="L23" i="8"/>
  <c r="K23" i="8"/>
  <c r="J23" i="8"/>
  <c r="I23" i="8"/>
  <c r="H23" i="8"/>
  <c r="G23" i="8"/>
  <c r="F23" i="8"/>
  <c r="E23" i="8"/>
  <c r="D23" i="8"/>
  <c r="C23" i="8"/>
  <c r="S22" i="8"/>
  <c r="E55" i="8" s="1"/>
  <c r="S55" i="8" s="1"/>
  <c r="E88" i="8" s="1"/>
  <c r="S88" i="8" s="1"/>
  <c r="E121" i="8" s="1"/>
  <c r="S121" i="8" s="1"/>
  <c r="E154" i="8" s="1"/>
  <c r="S154" i="8" s="1"/>
  <c r="R22" i="8"/>
  <c r="D55" i="8" s="1"/>
  <c r="R55" i="8" s="1"/>
  <c r="D88" i="8" s="1"/>
  <c r="R88" i="8" s="1"/>
  <c r="D121" i="8" s="1"/>
  <c r="R121" i="8" s="1"/>
  <c r="D154" i="8" s="1"/>
  <c r="R154" i="8" s="1"/>
  <c r="Q22" i="8"/>
  <c r="C55" i="8" s="1"/>
  <c r="Q55" i="8" s="1"/>
  <c r="C88" i="8" s="1"/>
  <c r="Q88" i="8" s="1"/>
  <c r="C121" i="8" s="1"/>
  <c r="Q121" i="8" s="1"/>
  <c r="C154" i="8" s="1"/>
  <c r="Q154" i="8" s="1"/>
  <c r="S21" i="8"/>
  <c r="E54" i="8" s="1"/>
  <c r="S54" i="8" s="1"/>
  <c r="E87" i="8" s="1"/>
  <c r="S87" i="8" s="1"/>
  <c r="E120" i="8" s="1"/>
  <c r="S120" i="8" s="1"/>
  <c r="E153" i="8" s="1"/>
  <c r="S153" i="8" s="1"/>
  <c r="R21" i="8"/>
  <c r="D54" i="8" s="1"/>
  <c r="R54" i="8" s="1"/>
  <c r="D87" i="8" s="1"/>
  <c r="R87" i="8" s="1"/>
  <c r="D120" i="8" s="1"/>
  <c r="R120" i="8" s="1"/>
  <c r="D153" i="8" s="1"/>
  <c r="R153" i="8" s="1"/>
  <c r="Q21" i="8"/>
  <c r="C54" i="8" s="1"/>
  <c r="Q54" i="8" s="1"/>
  <c r="C87" i="8" s="1"/>
  <c r="Q87" i="8" s="1"/>
  <c r="C120" i="8" s="1"/>
  <c r="Q120" i="8" s="1"/>
  <c r="C153" i="8" s="1"/>
  <c r="Q153" i="8" s="1"/>
  <c r="S20" i="8"/>
  <c r="E53" i="8" s="1"/>
  <c r="S53" i="8" s="1"/>
  <c r="E86" i="8" s="1"/>
  <c r="S86" i="8" s="1"/>
  <c r="E119" i="8" s="1"/>
  <c r="S119" i="8" s="1"/>
  <c r="E152" i="8" s="1"/>
  <c r="S152" i="8" s="1"/>
  <c r="R20" i="8"/>
  <c r="D53" i="8" s="1"/>
  <c r="R53" i="8" s="1"/>
  <c r="D86" i="8" s="1"/>
  <c r="R86" i="8" s="1"/>
  <c r="D119" i="8" s="1"/>
  <c r="R119" i="8" s="1"/>
  <c r="D152" i="8" s="1"/>
  <c r="R152" i="8" s="1"/>
  <c r="Q20" i="8"/>
  <c r="C53" i="8" s="1"/>
  <c r="Q53" i="8" s="1"/>
  <c r="C86" i="8" s="1"/>
  <c r="Q86" i="8" s="1"/>
  <c r="C119" i="8" s="1"/>
  <c r="Q119" i="8" s="1"/>
  <c r="C152" i="8" s="1"/>
  <c r="Q152" i="8" s="1"/>
  <c r="S19" i="8"/>
  <c r="E52" i="8" s="1"/>
  <c r="S52" i="8" s="1"/>
  <c r="E85" i="8" s="1"/>
  <c r="S85" i="8" s="1"/>
  <c r="E118" i="8" s="1"/>
  <c r="S118" i="8" s="1"/>
  <c r="E151" i="8" s="1"/>
  <c r="S151" i="8" s="1"/>
  <c r="R19" i="8"/>
  <c r="D52" i="8" s="1"/>
  <c r="R52" i="8" s="1"/>
  <c r="D85" i="8" s="1"/>
  <c r="R85" i="8" s="1"/>
  <c r="D118" i="8" s="1"/>
  <c r="R118" i="8" s="1"/>
  <c r="D151" i="8" s="1"/>
  <c r="R151" i="8" s="1"/>
  <c r="Q19" i="8"/>
  <c r="C52" i="8" s="1"/>
  <c r="Q52" i="8" s="1"/>
  <c r="C85" i="8" s="1"/>
  <c r="Q85" i="8" s="1"/>
  <c r="C118" i="8" s="1"/>
  <c r="Q118" i="8" s="1"/>
  <c r="C151" i="8" s="1"/>
  <c r="Q151" i="8" s="1"/>
  <c r="S18" i="8"/>
  <c r="E51" i="8" s="1"/>
  <c r="S51" i="8" s="1"/>
  <c r="E84" i="8" s="1"/>
  <c r="S84" i="8" s="1"/>
  <c r="E117" i="8" s="1"/>
  <c r="S117" i="8" s="1"/>
  <c r="E150" i="8" s="1"/>
  <c r="S150" i="8" s="1"/>
  <c r="R18" i="8"/>
  <c r="D51" i="8" s="1"/>
  <c r="R51" i="8" s="1"/>
  <c r="D84" i="8" s="1"/>
  <c r="R84" i="8" s="1"/>
  <c r="D117" i="8" s="1"/>
  <c r="R117" i="8" s="1"/>
  <c r="D150" i="8" s="1"/>
  <c r="R150" i="8" s="1"/>
  <c r="Q18" i="8"/>
  <c r="C51" i="8" s="1"/>
  <c r="Q51" i="8" s="1"/>
  <c r="C84" i="8" s="1"/>
  <c r="Q84" i="8" s="1"/>
  <c r="C117" i="8" s="1"/>
  <c r="Q117" i="8" s="1"/>
  <c r="C150" i="8" s="1"/>
  <c r="Q150" i="8" s="1"/>
  <c r="S17" i="8"/>
  <c r="E50" i="8" s="1"/>
  <c r="S50" i="8" s="1"/>
  <c r="E83" i="8" s="1"/>
  <c r="S83" i="8" s="1"/>
  <c r="E116" i="8" s="1"/>
  <c r="S116" i="8" s="1"/>
  <c r="E149" i="8" s="1"/>
  <c r="S149" i="8" s="1"/>
  <c r="R17" i="8"/>
  <c r="D50" i="8" s="1"/>
  <c r="R50" i="8" s="1"/>
  <c r="D83" i="8" s="1"/>
  <c r="R83" i="8" s="1"/>
  <c r="D116" i="8" s="1"/>
  <c r="R116" i="8" s="1"/>
  <c r="D149" i="8" s="1"/>
  <c r="R149" i="8" s="1"/>
  <c r="Q17" i="8"/>
  <c r="C50" i="8" s="1"/>
  <c r="Q50" i="8" s="1"/>
  <c r="C83" i="8" s="1"/>
  <c r="Q83" i="8" s="1"/>
  <c r="C116" i="8" s="1"/>
  <c r="Q116" i="8" s="1"/>
  <c r="C149" i="8" s="1"/>
  <c r="Q149" i="8" s="1"/>
  <c r="S16" i="8"/>
  <c r="E49" i="8" s="1"/>
  <c r="S49" i="8" s="1"/>
  <c r="E82" i="8" s="1"/>
  <c r="S82" i="8" s="1"/>
  <c r="E115" i="8" s="1"/>
  <c r="S115" i="8" s="1"/>
  <c r="E148" i="8" s="1"/>
  <c r="S148" i="8" s="1"/>
  <c r="R16" i="8"/>
  <c r="D49" i="8" s="1"/>
  <c r="R49" i="8" s="1"/>
  <c r="D82" i="8" s="1"/>
  <c r="R82" i="8" s="1"/>
  <c r="D115" i="8" s="1"/>
  <c r="R115" i="8" s="1"/>
  <c r="D148" i="8" s="1"/>
  <c r="R148" i="8" s="1"/>
  <c r="Q16" i="8"/>
  <c r="C49" i="8" s="1"/>
  <c r="Q49" i="8" s="1"/>
  <c r="C82" i="8" s="1"/>
  <c r="Q82" i="8" s="1"/>
  <c r="C115" i="8" s="1"/>
  <c r="Q115" i="8" s="1"/>
  <c r="C148" i="8" s="1"/>
  <c r="Q148" i="8" s="1"/>
  <c r="S15" i="8"/>
  <c r="E48" i="8" s="1"/>
  <c r="S48" i="8" s="1"/>
  <c r="E81" i="8" s="1"/>
  <c r="S81" i="8" s="1"/>
  <c r="E114" i="8" s="1"/>
  <c r="S114" i="8" s="1"/>
  <c r="E147" i="8" s="1"/>
  <c r="S147" i="8" s="1"/>
  <c r="R15" i="8"/>
  <c r="D48" i="8" s="1"/>
  <c r="R48" i="8" s="1"/>
  <c r="D81" i="8" s="1"/>
  <c r="R81" i="8" s="1"/>
  <c r="D114" i="8" s="1"/>
  <c r="R114" i="8" s="1"/>
  <c r="D147" i="8" s="1"/>
  <c r="R147" i="8" s="1"/>
  <c r="Q15" i="8"/>
  <c r="C48" i="8" s="1"/>
  <c r="Q48" i="8" s="1"/>
  <c r="C81" i="8" s="1"/>
  <c r="Q81" i="8" s="1"/>
  <c r="C114" i="8" s="1"/>
  <c r="Q114" i="8" s="1"/>
  <c r="C147" i="8" s="1"/>
  <c r="Q147" i="8" s="1"/>
  <c r="S14" i="8"/>
  <c r="E47" i="8" s="1"/>
  <c r="S47" i="8" s="1"/>
  <c r="E80" i="8" s="1"/>
  <c r="S80" i="8" s="1"/>
  <c r="E113" i="8" s="1"/>
  <c r="S113" i="8" s="1"/>
  <c r="E146" i="8" s="1"/>
  <c r="S146" i="8" s="1"/>
  <c r="R14" i="8"/>
  <c r="D47" i="8" s="1"/>
  <c r="R47" i="8" s="1"/>
  <c r="D80" i="8" s="1"/>
  <c r="R80" i="8" s="1"/>
  <c r="D113" i="8" s="1"/>
  <c r="R113" i="8" s="1"/>
  <c r="D146" i="8" s="1"/>
  <c r="R146" i="8" s="1"/>
  <c r="Q14" i="8"/>
  <c r="C47" i="8" s="1"/>
  <c r="Q47" i="8" s="1"/>
  <c r="C80" i="8" s="1"/>
  <c r="Q80" i="8" s="1"/>
  <c r="C113" i="8" s="1"/>
  <c r="Q113" i="8" s="1"/>
  <c r="C146" i="8" s="1"/>
  <c r="Q146" i="8" s="1"/>
  <c r="S13" i="8"/>
  <c r="E46" i="8" s="1"/>
  <c r="S46" i="8" s="1"/>
  <c r="E79" i="8" s="1"/>
  <c r="S79" i="8" s="1"/>
  <c r="E112" i="8" s="1"/>
  <c r="S112" i="8" s="1"/>
  <c r="E145" i="8" s="1"/>
  <c r="S145" i="8" s="1"/>
  <c r="R13" i="8"/>
  <c r="D46" i="8" s="1"/>
  <c r="R46" i="8" s="1"/>
  <c r="D79" i="8" s="1"/>
  <c r="R79" i="8" s="1"/>
  <c r="D112" i="8" s="1"/>
  <c r="R112" i="8" s="1"/>
  <c r="D145" i="8" s="1"/>
  <c r="R145" i="8" s="1"/>
  <c r="Q13" i="8"/>
  <c r="C46" i="8" s="1"/>
  <c r="Q46" i="8" s="1"/>
  <c r="C79" i="8" s="1"/>
  <c r="Q79" i="8" s="1"/>
  <c r="C112" i="8" s="1"/>
  <c r="Q112" i="8" s="1"/>
  <c r="C145" i="8" s="1"/>
  <c r="Q145" i="8" s="1"/>
  <c r="S12" i="8"/>
  <c r="E45" i="8" s="1"/>
  <c r="S45" i="8" s="1"/>
  <c r="E78" i="8" s="1"/>
  <c r="S78" i="8" s="1"/>
  <c r="E111" i="8" s="1"/>
  <c r="S111" i="8" s="1"/>
  <c r="E144" i="8" s="1"/>
  <c r="S144" i="8" s="1"/>
  <c r="R12" i="8"/>
  <c r="D45" i="8" s="1"/>
  <c r="R45" i="8" s="1"/>
  <c r="D78" i="8" s="1"/>
  <c r="R78" i="8" s="1"/>
  <c r="D111" i="8" s="1"/>
  <c r="R111" i="8" s="1"/>
  <c r="D144" i="8" s="1"/>
  <c r="R144" i="8" s="1"/>
  <c r="Q12" i="8"/>
  <c r="S11" i="8"/>
  <c r="E44" i="8" s="1"/>
  <c r="S44" i="8" s="1"/>
  <c r="E77" i="8" s="1"/>
  <c r="S77" i="8" s="1"/>
  <c r="E110" i="8" s="1"/>
  <c r="S110" i="8" s="1"/>
  <c r="E143" i="8" s="1"/>
  <c r="S143" i="8" s="1"/>
  <c r="R11" i="8"/>
  <c r="D44" i="8" s="1"/>
  <c r="R44" i="8" s="1"/>
  <c r="D77" i="8" s="1"/>
  <c r="R77" i="8" s="1"/>
  <c r="D110" i="8" s="1"/>
  <c r="R110" i="8" s="1"/>
  <c r="D143" i="8" s="1"/>
  <c r="R143" i="8" s="1"/>
  <c r="Q11" i="8"/>
  <c r="C44" i="8" s="1"/>
  <c r="Q44" i="8" s="1"/>
  <c r="C77" i="8" s="1"/>
  <c r="Q77" i="8" s="1"/>
  <c r="C110" i="8" s="1"/>
  <c r="Q110" i="8" s="1"/>
  <c r="C143" i="8" s="1"/>
  <c r="Q143" i="8" s="1"/>
  <c r="S10" i="8"/>
  <c r="E43" i="8" s="1"/>
  <c r="S43" i="8" s="1"/>
  <c r="E76" i="8" s="1"/>
  <c r="S76" i="8" s="1"/>
  <c r="E109" i="8" s="1"/>
  <c r="S109" i="8" s="1"/>
  <c r="E142" i="8" s="1"/>
  <c r="S142" i="8" s="1"/>
  <c r="R10" i="8"/>
  <c r="D43" i="8" s="1"/>
  <c r="R43" i="8" s="1"/>
  <c r="D76" i="8" s="1"/>
  <c r="R76" i="8" s="1"/>
  <c r="D109" i="8" s="1"/>
  <c r="R109" i="8" s="1"/>
  <c r="D142" i="8" s="1"/>
  <c r="R142" i="8" s="1"/>
  <c r="Q10" i="8"/>
  <c r="C43" i="8" s="1"/>
  <c r="Q43" i="8" s="1"/>
  <c r="C76" i="8" s="1"/>
  <c r="Q76" i="8" s="1"/>
  <c r="C109" i="8" s="1"/>
  <c r="Q109" i="8" s="1"/>
  <c r="C142" i="8" s="1"/>
  <c r="Q142" i="8" s="1"/>
  <c r="S9" i="8"/>
  <c r="E42" i="8" s="1"/>
  <c r="S42" i="8" s="1"/>
  <c r="E75" i="8" s="1"/>
  <c r="S75" i="8" s="1"/>
  <c r="E108" i="8" s="1"/>
  <c r="S108" i="8" s="1"/>
  <c r="E141" i="8" s="1"/>
  <c r="S141" i="8" s="1"/>
  <c r="R9" i="8"/>
  <c r="D42" i="8" s="1"/>
  <c r="R42" i="8" s="1"/>
  <c r="D75" i="8" s="1"/>
  <c r="R75" i="8" s="1"/>
  <c r="D108" i="8" s="1"/>
  <c r="R108" i="8" s="1"/>
  <c r="D141" i="8" s="1"/>
  <c r="R141" i="8" s="1"/>
  <c r="Q9" i="8"/>
  <c r="C42" i="8" s="1"/>
  <c r="Q42" i="8" s="1"/>
  <c r="C75" i="8" s="1"/>
  <c r="Q75" i="8" s="1"/>
  <c r="C108" i="8" s="1"/>
  <c r="Q108" i="8" s="1"/>
  <c r="C141" i="8" s="1"/>
  <c r="Q141" i="8" s="1"/>
  <c r="S8" i="8"/>
  <c r="E41" i="8" s="1"/>
  <c r="S41" i="8" s="1"/>
  <c r="E74" i="8" s="1"/>
  <c r="S74" i="8" s="1"/>
  <c r="E107" i="8" s="1"/>
  <c r="S107" i="8" s="1"/>
  <c r="E140" i="8" s="1"/>
  <c r="S140" i="8" s="1"/>
  <c r="R8" i="8"/>
  <c r="D41" i="8" s="1"/>
  <c r="R41" i="8" s="1"/>
  <c r="D74" i="8" s="1"/>
  <c r="R74" i="8" s="1"/>
  <c r="D107" i="8" s="1"/>
  <c r="R107" i="8" s="1"/>
  <c r="D140" i="8" s="1"/>
  <c r="R140" i="8" s="1"/>
  <c r="Q8" i="8"/>
  <c r="C41" i="8" s="1"/>
  <c r="Q41" i="8" s="1"/>
  <c r="C74" i="8" s="1"/>
  <c r="Q74" i="8" s="1"/>
  <c r="C107" i="8" s="1"/>
  <c r="Q107" i="8" s="1"/>
  <c r="C140" i="8" s="1"/>
  <c r="Q140" i="8" s="1"/>
  <c r="V7" i="8"/>
  <c r="V8" i="8" s="1"/>
  <c r="V9" i="8" s="1"/>
  <c r="V10" i="8" s="1"/>
  <c r="V11" i="8" s="1"/>
  <c r="V12" i="8" s="1"/>
  <c r="V13" i="8" s="1"/>
  <c r="V14" i="8" s="1"/>
  <c r="V15" i="8" s="1"/>
  <c r="V16" i="8" s="1"/>
  <c r="V17" i="8" s="1"/>
  <c r="V18" i="8" s="1"/>
  <c r="V19" i="8" s="1"/>
  <c r="V20" i="8" s="1"/>
  <c r="V21" i="8" s="1"/>
  <c r="V22" i="8" s="1"/>
  <c r="V23" i="8" s="1"/>
  <c r="V24" i="8" s="1"/>
  <c r="V25" i="8" s="1"/>
  <c r="V26" i="8" s="1"/>
  <c r="V27" i="8" s="1"/>
  <c r="V28" i="8" s="1"/>
  <c r="V29" i="8" s="1"/>
  <c r="V30" i="8" s="1"/>
  <c r="V31" i="8" s="1"/>
  <c r="V32" i="8" s="1"/>
  <c r="V33" i="8" s="1"/>
  <c r="V34" i="8" s="1"/>
  <c r="V35" i="8" s="1"/>
  <c r="V36" i="8" s="1"/>
  <c r="V37" i="8" s="1"/>
  <c r="V38" i="8" s="1"/>
  <c r="V39" i="8" s="1"/>
  <c r="V40" i="8" s="1"/>
  <c r="V41" i="8" s="1"/>
  <c r="V42" i="8" s="1"/>
  <c r="V43" i="8" s="1"/>
  <c r="V44" i="8" s="1"/>
  <c r="V45" i="8" s="1"/>
  <c r="V46" i="8" s="1"/>
  <c r="V47" i="8" s="1"/>
  <c r="V48" i="8" s="1"/>
  <c r="V49" i="8" s="1"/>
  <c r="V50" i="8" s="1"/>
  <c r="V51" i="8" s="1"/>
  <c r="V52" i="8" s="1"/>
  <c r="V53" i="8" s="1"/>
  <c r="V54" i="8" s="1"/>
  <c r="V55" i="8" s="1"/>
  <c r="V56" i="8" s="1"/>
  <c r="V57" i="8" s="1"/>
  <c r="V58" i="8" s="1"/>
  <c r="V59" i="8" s="1"/>
  <c r="V60" i="8" s="1"/>
  <c r="V61" i="8" s="1"/>
  <c r="V62" i="8" s="1"/>
  <c r="V63" i="8" s="1"/>
  <c r="V64" i="8" s="1"/>
  <c r="V65" i="8" s="1"/>
  <c r="V66" i="8" s="1"/>
  <c r="V67" i="8" s="1"/>
  <c r="V68" i="8" s="1"/>
  <c r="V69" i="8" s="1"/>
  <c r="V70" i="8" s="1"/>
  <c r="V71" i="8" s="1"/>
  <c r="V72" i="8" s="1"/>
  <c r="V73" i="8" s="1"/>
  <c r="V74" i="8" s="1"/>
  <c r="V75" i="8" s="1"/>
  <c r="V76" i="8" s="1"/>
  <c r="V77" i="8" s="1"/>
  <c r="V78" i="8" s="1"/>
  <c r="V79" i="8" s="1"/>
  <c r="V80" i="8" s="1"/>
  <c r="V81" i="8" s="1"/>
  <c r="V82" i="8" s="1"/>
  <c r="V83" i="8" s="1"/>
  <c r="V84" i="8" s="1"/>
  <c r="V85" i="8" s="1"/>
  <c r="V86" i="8" s="1"/>
  <c r="V87" i="8" s="1"/>
  <c r="V88" i="8" s="1"/>
  <c r="V89" i="8" s="1"/>
  <c r="V90" i="8" s="1"/>
  <c r="V91" i="8" s="1"/>
  <c r="V92" i="8" s="1"/>
  <c r="V93" i="8" s="1"/>
  <c r="V94" i="8" s="1"/>
  <c r="V95" i="8" s="1"/>
  <c r="V96" i="8" s="1"/>
  <c r="V97" i="8" s="1"/>
  <c r="V98" i="8" s="1"/>
  <c r="V99" i="8" s="1"/>
  <c r="V100" i="8" s="1"/>
  <c r="V101" i="8" s="1"/>
  <c r="V102" i="8" s="1"/>
  <c r="V103" i="8" s="1"/>
  <c r="V104" i="8" s="1"/>
  <c r="V105" i="8" s="1"/>
  <c r="V106" i="8" s="1"/>
  <c r="V107" i="8" s="1"/>
  <c r="V108" i="8" s="1"/>
  <c r="V109" i="8" s="1"/>
  <c r="V110" i="8" s="1"/>
  <c r="V111" i="8" s="1"/>
  <c r="V112" i="8" s="1"/>
  <c r="V113" i="8" s="1"/>
  <c r="V114" i="8" s="1"/>
  <c r="V115" i="8" s="1"/>
  <c r="V116" i="8" s="1"/>
  <c r="V117" i="8" s="1"/>
  <c r="V118" i="8" s="1"/>
  <c r="V119" i="8" s="1"/>
  <c r="V120" i="8" s="1"/>
  <c r="V121" i="8" s="1"/>
  <c r="V122" i="8" s="1"/>
  <c r="V123" i="8" s="1"/>
  <c r="V124" i="8" s="1"/>
  <c r="V125" i="8" s="1"/>
  <c r="V126" i="8" s="1"/>
  <c r="V127" i="8" s="1"/>
  <c r="V128" i="8" s="1"/>
  <c r="V129" i="8" s="1"/>
  <c r="V130" i="8" s="1"/>
  <c r="V131" i="8" s="1"/>
  <c r="V132" i="8" s="1"/>
  <c r="V133" i="8" s="1"/>
  <c r="V134" i="8" s="1"/>
  <c r="V135" i="8" s="1"/>
  <c r="V136" i="8" s="1"/>
  <c r="V137" i="8" s="1"/>
  <c r="V138" i="8" s="1"/>
  <c r="V139" i="8" s="1"/>
  <c r="V140" i="8" s="1"/>
  <c r="V141" i="8" s="1"/>
  <c r="V142" i="8" s="1"/>
  <c r="V143" i="8" s="1"/>
  <c r="V144" i="8" s="1"/>
  <c r="V145" i="8" s="1"/>
  <c r="V146" i="8" s="1"/>
  <c r="V147" i="8" s="1"/>
  <c r="V148" i="8" s="1"/>
  <c r="V149" i="8" s="1"/>
  <c r="V150" i="8" s="1"/>
  <c r="V151" i="8" s="1"/>
  <c r="V152" i="8" s="1"/>
  <c r="V153" i="8" s="1"/>
  <c r="V154" i="8" s="1"/>
  <c r="V155" i="8" s="1"/>
  <c r="V156" i="8" s="1"/>
  <c r="V157" i="8" s="1"/>
  <c r="V158" i="8" s="1"/>
  <c r="V159" i="8" s="1"/>
  <c r="V160" i="8" s="1"/>
  <c r="V161" i="8" s="1"/>
  <c r="V162" i="8" s="1"/>
  <c r="V163" i="8" s="1"/>
  <c r="V164" i="8" s="1"/>
  <c r="V165" i="8" s="1"/>
  <c r="V166" i="8" s="1"/>
  <c r="V167" i="8" s="1"/>
  <c r="V168" i="8" s="1"/>
  <c r="V169" i="8" s="1"/>
  <c r="S7" i="8"/>
  <c r="E40" i="8" s="1"/>
  <c r="S40" i="8" s="1"/>
  <c r="E73" i="8" s="1"/>
  <c r="S73" i="8" s="1"/>
  <c r="E106" i="8" s="1"/>
  <c r="S106" i="8" s="1"/>
  <c r="E139" i="8" s="1"/>
  <c r="S139" i="8" s="1"/>
  <c r="R7" i="8"/>
  <c r="D40" i="8" s="1"/>
  <c r="R40" i="8" s="1"/>
  <c r="D73" i="8" s="1"/>
  <c r="R73" i="8" s="1"/>
  <c r="D106" i="8" s="1"/>
  <c r="R106" i="8" s="1"/>
  <c r="D139" i="8" s="1"/>
  <c r="R139" i="8" s="1"/>
  <c r="Q7" i="8"/>
  <c r="C40" i="8" s="1"/>
  <c r="Q40" i="8" s="1"/>
  <c r="C73" i="8" s="1"/>
  <c r="Q73" i="8" s="1"/>
  <c r="C106" i="8" s="1"/>
  <c r="Q106" i="8" s="1"/>
  <c r="C139" i="8" s="1"/>
  <c r="Q139" i="8" s="1"/>
  <c r="S6" i="8"/>
  <c r="E39" i="8" s="1"/>
  <c r="S39" i="8" s="1"/>
  <c r="R6" i="8"/>
  <c r="Q6" i="8"/>
  <c r="C39" i="8" s="1"/>
  <c r="D5" i="8"/>
  <c r="E5" i="8" s="1"/>
  <c r="F5" i="8" s="1"/>
  <c r="G5" i="8" s="1"/>
  <c r="H5" i="8" s="1"/>
  <c r="I5" i="8" s="1"/>
  <c r="J5" i="8" s="1"/>
  <c r="K5" i="8" s="1"/>
  <c r="L5" i="8" s="1"/>
  <c r="M5" i="8" s="1"/>
  <c r="N5" i="8" s="1"/>
  <c r="O5" i="8" s="1"/>
  <c r="P5" i="8" s="1"/>
  <c r="Q5" i="8" s="1"/>
  <c r="R5" i="8" s="1"/>
  <c r="S5" i="8" s="1"/>
  <c r="J67" i="6"/>
  <c r="H67" i="6"/>
  <c r="F67" i="6"/>
  <c r="D67" i="6"/>
  <c r="C67" i="6"/>
  <c r="J65" i="6"/>
  <c r="H65" i="6"/>
  <c r="F65" i="6"/>
  <c r="D65" i="6"/>
  <c r="C65" i="6"/>
  <c r="J61" i="6"/>
  <c r="H61" i="6"/>
  <c r="F61" i="6"/>
  <c r="D61" i="6"/>
  <c r="C61" i="6"/>
  <c r="J57" i="6"/>
  <c r="H57" i="6"/>
  <c r="F57" i="6"/>
  <c r="D57" i="6"/>
  <c r="C57" i="6"/>
  <c r="R23" i="8" l="1"/>
  <c r="Q23" i="8"/>
  <c r="Q37" i="8"/>
  <c r="C56" i="8"/>
  <c r="Q39" i="8"/>
  <c r="S56" i="8"/>
  <c r="E72" i="8"/>
  <c r="S23" i="8"/>
  <c r="C70" i="8"/>
  <c r="S37" i="8"/>
  <c r="Q58" i="8"/>
  <c r="R58" i="8"/>
  <c r="D70" i="8"/>
  <c r="D39" i="8"/>
  <c r="E70" i="8"/>
  <c r="S58" i="8"/>
  <c r="E56" i="8"/>
  <c r="R37" i="8"/>
  <c r="C91" i="8" l="1"/>
  <c r="Q70" i="8"/>
  <c r="S72" i="8"/>
  <c r="E89" i="8"/>
  <c r="D56" i="8"/>
  <c r="R39" i="8"/>
  <c r="C72" i="8"/>
  <c r="Q56" i="8"/>
  <c r="S70" i="8"/>
  <c r="E91" i="8"/>
  <c r="D91" i="8"/>
  <c r="R70" i="8"/>
  <c r="R91" i="8" l="1"/>
  <c r="D103" i="8"/>
  <c r="C89" i="8"/>
  <c r="Q72" i="8"/>
  <c r="E105" i="8"/>
  <c r="S89" i="8"/>
  <c r="E103" i="8"/>
  <c r="S91" i="8"/>
  <c r="D72" i="8"/>
  <c r="R56" i="8"/>
  <c r="Q91" i="8"/>
  <c r="C103" i="8"/>
  <c r="E124" i="8" l="1"/>
  <c r="S103" i="8"/>
  <c r="C105" i="8"/>
  <c r="Q89" i="8"/>
  <c r="C124" i="8"/>
  <c r="Q103" i="8"/>
  <c r="R72" i="8"/>
  <c r="D89" i="8"/>
  <c r="S105" i="8"/>
  <c r="E122" i="8"/>
  <c r="D124" i="8"/>
  <c r="R103" i="8"/>
  <c r="S122" i="8" l="1"/>
  <c r="E138" i="8"/>
  <c r="S124" i="8"/>
  <c r="E136" i="8"/>
  <c r="R124" i="8"/>
  <c r="D136" i="8"/>
  <c r="R89" i="8"/>
  <c r="D105" i="8"/>
  <c r="C122" i="8"/>
  <c r="Q105" i="8"/>
  <c r="C136" i="8"/>
  <c r="Q124" i="8"/>
  <c r="R136" i="8" l="1"/>
  <c r="D157" i="8"/>
  <c r="C157" i="8"/>
  <c r="Q136" i="8"/>
  <c r="D122" i="8"/>
  <c r="R105" i="8"/>
  <c r="C138" i="8"/>
  <c r="Q122" i="8"/>
  <c r="S138" i="8"/>
  <c r="S155" i="8" s="1"/>
  <c r="E155" i="8"/>
  <c r="S136" i="8"/>
  <c r="E157" i="8"/>
  <c r="E169" i="8" l="1"/>
  <c r="S157" i="8"/>
  <c r="S169" i="8" s="1"/>
  <c r="Q138" i="8"/>
  <c r="Q155" i="8" s="1"/>
  <c r="C155" i="8"/>
  <c r="Q157" i="8"/>
  <c r="Q169" i="8" s="1"/>
  <c r="C169" i="8"/>
  <c r="D138" i="8"/>
  <c r="R122" i="8"/>
  <c r="R157" i="8"/>
  <c r="R169" i="8" s="1"/>
  <c r="D169" i="8"/>
  <c r="D155" i="8" l="1"/>
  <c r="R138" i="8"/>
  <c r="R155" i="8" s="1"/>
  <c r="G9" i="16" l="1"/>
  <c r="E9" i="16"/>
  <c r="C9" i="16"/>
  <c r="B9" i="16"/>
  <c r="A1" i="10" l="1"/>
  <c r="E6" i="4"/>
  <c r="F6" i="4"/>
  <c r="G6" i="4"/>
  <c r="D6" i="4"/>
  <c r="C6" i="4"/>
  <c r="A1" i="4"/>
  <c r="A1" i="20"/>
  <c r="R20" i="20"/>
  <c r="Q20" i="20"/>
  <c r="P20" i="20"/>
  <c r="O20" i="20"/>
  <c r="N20" i="20"/>
  <c r="R19" i="20"/>
  <c r="J19" i="20"/>
  <c r="P19" i="20"/>
  <c r="O19" i="20"/>
  <c r="R18" i="20"/>
  <c r="Q18" i="20"/>
  <c r="F18" i="20"/>
  <c r="N18" i="20"/>
  <c r="R17" i="20"/>
  <c r="Q17" i="20"/>
  <c r="P17" i="20"/>
  <c r="O17" i="20"/>
  <c r="D17" i="20"/>
  <c r="R16" i="20"/>
  <c r="Q16" i="20"/>
  <c r="P16" i="20"/>
  <c r="O16" i="20"/>
  <c r="D16" i="20"/>
  <c r="Q15" i="20"/>
  <c r="H15" i="20"/>
  <c r="O15" i="20"/>
  <c r="R11" i="20"/>
  <c r="P11" i="20"/>
  <c r="N11" i="20"/>
  <c r="R10" i="20"/>
  <c r="Q10" i="20"/>
  <c r="P10" i="20"/>
  <c r="O10" i="20"/>
  <c r="N10" i="20"/>
  <c r="R9" i="20"/>
  <c r="P9" i="20"/>
  <c r="O9" i="20"/>
  <c r="R8" i="20"/>
  <c r="Q8" i="20"/>
  <c r="P8" i="20"/>
  <c r="F8" i="20"/>
  <c r="N8" i="20"/>
  <c r="R7" i="20"/>
  <c r="Q7" i="20"/>
  <c r="P7" i="20"/>
  <c r="D7" i="20"/>
  <c r="N7" i="20"/>
  <c r="R6" i="20"/>
  <c r="N6" i="20"/>
  <c r="P6" i="20"/>
  <c r="O6" i="20"/>
  <c r="O30" i="19"/>
  <c r="L30" i="19"/>
  <c r="I30" i="19"/>
  <c r="F30" i="19"/>
  <c r="C30" i="19"/>
  <c r="Q27" i="19"/>
  <c r="N27" i="19"/>
  <c r="K27" i="19"/>
  <c r="H27" i="19"/>
  <c r="E27" i="19"/>
  <c r="A1" i="19"/>
  <c r="P26" i="19"/>
  <c r="O26" i="19"/>
  <c r="M26" i="19"/>
  <c r="L26" i="19"/>
  <c r="J26" i="19"/>
  <c r="I26" i="19"/>
  <c r="G26" i="19"/>
  <c r="F26" i="19"/>
  <c r="D26" i="19"/>
  <c r="C26" i="19"/>
  <c r="B26" i="19"/>
  <c r="E25" i="19"/>
  <c r="H25" i="19" s="1"/>
  <c r="K25" i="19" s="1"/>
  <c r="N25" i="19" s="1"/>
  <c r="E24" i="19"/>
  <c r="H24" i="19" s="1"/>
  <c r="K24" i="19" s="1"/>
  <c r="N24" i="19" s="1"/>
  <c r="Q24" i="19" s="1"/>
  <c r="E23" i="19"/>
  <c r="H23" i="19" s="1"/>
  <c r="K23" i="19" s="1"/>
  <c r="N23" i="19" s="1"/>
  <c r="E22" i="19"/>
  <c r="H22" i="19" s="1"/>
  <c r="K22" i="19" s="1"/>
  <c r="N22" i="19" s="1"/>
  <c r="E21" i="19"/>
  <c r="H21" i="19" s="1"/>
  <c r="K21" i="19" s="1"/>
  <c r="N21" i="19" s="1"/>
  <c r="E20" i="19"/>
  <c r="H20" i="19" s="1"/>
  <c r="K20" i="19" s="1"/>
  <c r="N20" i="19" s="1"/>
  <c r="E19" i="19"/>
  <c r="H19" i="19" s="1"/>
  <c r="K19" i="19" s="1"/>
  <c r="N19" i="19" s="1"/>
  <c r="E18" i="19"/>
  <c r="H18" i="19" s="1"/>
  <c r="K18" i="19" s="1"/>
  <c r="N18" i="19" s="1"/>
  <c r="E17" i="19"/>
  <c r="H17" i="19" s="1"/>
  <c r="K17" i="19" s="1"/>
  <c r="N17" i="19" s="1"/>
  <c r="E16" i="19"/>
  <c r="H16" i="19" s="1"/>
  <c r="K16" i="19" s="1"/>
  <c r="N16" i="19" s="1"/>
  <c r="E15" i="19"/>
  <c r="H15" i="19" s="1"/>
  <c r="K15" i="19" s="1"/>
  <c r="N15" i="19" s="1"/>
  <c r="E14" i="19"/>
  <c r="H14" i="19" s="1"/>
  <c r="K14" i="19" s="1"/>
  <c r="N14" i="19" s="1"/>
  <c r="H13" i="19"/>
  <c r="K13" i="19" s="1"/>
  <c r="N13" i="19" s="1"/>
  <c r="E13" i="19"/>
  <c r="E12" i="19"/>
  <c r="H12" i="19" s="1"/>
  <c r="K12" i="19" s="1"/>
  <c r="N12" i="19" s="1"/>
  <c r="E11" i="19"/>
  <c r="H11" i="19" s="1"/>
  <c r="K11" i="19" s="1"/>
  <c r="N11" i="19" s="1"/>
  <c r="E10" i="19"/>
  <c r="H10" i="19" s="1"/>
  <c r="K10" i="19" s="1"/>
  <c r="N10" i="19" s="1"/>
  <c r="E9" i="19"/>
  <c r="H9" i="19" s="1"/>
  <c r="K9" i="19" s="1"/>
  <c r="N9" i="19" s="1"/>
  <c r="E8" i="19"/>
  <c r="H8" i="19" s="1"/>
  <c r="K8" i="19" s="1"/>
  <c r="N8" i="19" s="1"/>
  <c r="E7" i="19"/>
  <c r="H7" i="19" s="1"/>
  <c r="K7" i="19" s="1"/>
  <c r="N7" i="19" s="1"/>
  <c r="Q7" i="19" s="1"/>
  <c r="E6" i="19"/>
  <c r="A1" i="9"/>
  <c r="A1" i="8"/>
  <c r="J26" i="6"/>
  <c r="J25" i="6"/>
  <c r="J22" i="6"/>
  <c r="H27" i="6"/>
  <c r="H23" i="6"/>
  <c r="D27" i="6"/>
  <c r="D24" i="6"/>
  <c r="D23" i="6"/>
  <c r="C26" i="6"/>
  <c r="C25" i="6"/>
  <c r="C22" i="6"/>
  <c r="G37" i="12"/>
  <c r="F37" i="12"/>
  <c r="E37" i="12"/>
  <c r="D37" i="12"/>
  <c r="C37" i="12"/>
  <c r="G20" i="12"/>
  <c r="G22" i="12" s="1"/>
  <c r="F20" i="12"/>
  <c r="F22" i="12" s="1"/>
  <c r="E20" i="12"/>
  <c r="E22" i="12" s="1"/>
  <c r="D20" i="12"/>
  <c r="D22" i="12" s="1"/>
  <c r="C20" i="12"/>
  <c r="C22" i="12" s="1"/>
  <c r="F19" i="12"/>
  <c r="G17" i="12"/>
  <c r="G19" i="12" s="1"/>
  <c r="F17" i="12"/>
  <c r="E17" i="12"/>
  <c r="E19" i="12" s="1"/>
  <c r="D17" i="12"/>
  <c r="D19" i="12" s="1"/>
  <c r="C17" i="12"/>
  <c r="C19" i="12" s="1"/>
  <c r="G16" i="12"/>
  <c r="G26" i="12" s="1"/>
  <c r="F16" i="12"/>
  <c r="F26" i="12" s="1"/>
  <c r="E16" i="12"/>
  <c r="E26" i="12" s="1"/>
  <c r="D16" i="12"/>
  <c r="D26" i="12" s="1"/>
  <c r="C16" i="12"/>
  <c r="C26" i="12" s="1"/>
  <c r="G11" i="12"/>
  <c r="J27" i="6" s="1"/>
  <c r="F11" i="12"/>
  <c r="E11" i="12"/>
  <c r="F27" i="6" s="1"/>
  <c r="D11" i="12"/>
  <c r="C11" i="12"/>
  <c r="C27" i="6" s="1"/>
  <c r="G10" i="12"/>
  <c r="F10" i="12"/>
  <c r="H26" i="6" s="1"/>
  <c r="E10" i="12"/>
  <c r="F26" i="6" s="1"/>
  <c r="D10" i="12"/>
  <c r="D26" i="6" s="1"/>
  <c r="C10" i="12"/>
  <c r="G9" i="12"/>
  <c r="F9" i="12"/>
  <c r="H25" i="6" s="1"/>
  <c r="E9" i="12"/>
  <c r="F25" i="6" s="1"/>
  <c r="D9" i="12"/>
  <c r="D25" i="6" s="1"/>
  <c r="C9" i="12"/>
  <c r="G8" i="12"/>
  <c r="J24" i="6" s="1"/>
  <c r="F8" i="12"/>
  <c r="H24" i="6" s="1"/>
  <c r="E8" i="12"/>
  <c r="F24" i="6" s="1"/>
  <c r="D8" i="12"/>
  <c r="C8" i="12"/>
  <c r="C24" i="6" s="1"/>
  <c r="G7" i="12"/>
  <c r="J23" i="6" s="1"/>
  <c r="F7" i="12"/>
  <c r="E7" i="12"/>
  <c r="F23" i="6" s="1"/>
  <c r="D7" i="12"/>
  <c r="C7" i="12"/>
  <c r="C23" i="6" s="1"/>
  <c r="G6" i="12"/>
  <c r="F6" i="12"/>
  <c r="H22" i="6" s="1"/>
  <c r="E6" i="12"/>
  <c r="D6" i="12"/>
  <c r="D12" i="12" s="1"/>
  <c r="C6" i="12"/>
  <c r="A1" i="12"/>
  <c r="K32" i="11"/>
  <c r="I32" i="11"/>
  <c r="G32" i="11"/>
  <c r="E32" i="11"/>
  <c r="C32" i="11"/>
  <c r="A1" i="11"/>
  <c r="A1" i="6"/>
  <c r="L27" i="11"/>
  <c r="K27" i="11"/>
  <c r="J27" i="11"/>
  <c r="I27" i="11"/>
  <c r="H27" i="11"/>
  <c r="G27" i="11"/>
  <c r="F27" i="11"/>
  <c r="E27" i="11"/>
  <c r="D27" i="11"/>
  <c r="C27" i="11"/>
  <c r="L16" i="11"/>
  <c r="L29" i="11" s="1"/>
  <c r="L36" i="11" s="1"/>
  <c r="L47" i="11" s="1"/>
  <c r="K16" i="11"/>
  <c r="J16" i="11"/>
  <c r="I16" i="11"/>
  <c r="H16" i="11"/>
  <c r="H29" i="11" s="1"/>
  <c r="H36" i="11" s="1"/>
  <c r="H47" i="11" s="1"/>
  <c r="G16" i="11"/>
  <c r="F16" i="11"/>
  <c r="E16" i="11"/>
  <c r="E29" i="11" s="1"/>
  <c r="D16" i="11"/>
  <c r="D29" i="11" s="1"/>
  <c r="C16" i="11"/>
  <c r="J53" i="6"/>
  <c r="H53" i="6"/>
  <c r="F53" i="6"/>
  <c r="D53" i="6"/>
  <c r="C53" i="6"/>
  <c r="A1" i="16"/>
  <c r="C29" i="11" l="1"/>
  <c r="G29" i="11"/>
  <c r="K29" i="11"/>
  <c r="C12" i="12"/>
  <c r="G12" i="12"/>
  <c r="D22" i="6"/>
  <c r="E12" i="12"/>
  <c r="F22" i="6"/>
  <c r="F29" i="11"/>
  <c r="J29" i="11"/>
  <c r="F12" i="12"/>
  <c r="I33" i="11"/>
  <c r="J21" i="6"/>
  <c r="D36" i="11"/>
  <c r="D47" i="11" s="1"/>
  <c r="J15" i="20"/>
  <c r="D9" i="20"/>
  <c r="J11" i="20"/>
  <c r="F15" i="20"/>
  <c r="F17" i="20"/>
  <c r="J17" i="20"/>
  <c r="G13" i="20"/>
  <c r="Q13" i="20" s="1"/>
  <c r="J9" i="20"/>
  <c r="F11" i="20"/>
  <c r="H17" i="20"/>
  <c r="D19" i="20"/>
  <c r="O11" i="20"/>
  <c r="B13" i="20"/>
  <c r="I13" i="20"/>
  <c r="R13" i="20" s="1"/>
  <c r="F7" i="20"/>
  <c r="J7" i="20"/>
  <c r="H9" i="20"/>
  <c r="Q9" i="20"/>
  <c r="D11" i="20"/>
  <c r="H11" i="20"/>
  <c r="Q11" i="20"/>
  <c r="D15" i="20"/>
  <c r="N16" i="20"/>
  <c r="H19" i="20"/>
  <c r="Q19" i="20"/>
  <c r="O7" i="20"/>
  <c r="H7" i="20"/>
  <c r="F9" i="20"/>
  <c r="D10" i="20"/>
  <c r="E22" i="20"/>
  <c r="E24" i="20" s="1"/>
  <c r="I22" i="20"/>
  <c r="R22" i="20" s="1"/>
  <c r="F19" i="20"/>
  <c r="P22" i="20"/>
  <c r="P18" i="20"/>
  <c r="G22" i="20"/>
  <c r="F6" i="20"/>
  <c r="J6" i="20"/>
  <c r="Q6" i="20"/>
  <c r="D8" i="20"/>
  <c r="H8" i="20"/>
  <c r="O8" i="20"/>
  <c r="F10" i="20"/>
  <c r="J10" i="20"/>
  <c r="C13" i="20"/>
  <c r="P15" i="20"/>
  <c r="F16" i="20"/>
  <c r="J16" i="20"/>
  <c r="N17" i="20"/>
  <c r="D18" i="20"/>
  <c r="H18" i="20"/>
  <c r="O18" i="20"/>
  <c r="F20" i="20"/>
  <c r="J20" i="20"/>
  <c r="B22" i="20"/>
  <c r="B24" i="20" s="1"/>
  <c r="C22" i="20"/>
  <c r="D6" i="20"/>
  <c r="H6" i="20"/>
  <c r="J8" i="20"/>
  <c r="N9" i="20"/>
  <c r="H10" i="20"/>
  <c r="E13" i="20"/>
  <c r="N15" i="20"/>
  <c r="R15" i="20"/>
  <c r="H16" i="20"/>
  <c r="J18" i="20"/>
  <c r="N19" i="20"/>
  <c r="D20" i="20"/>
  <c r="H20" i="20"/>
  <c r="L31" i="19"/>
  <c r="Q16" i="19"/>
  <c r="I31" i="19"/>
  <c r="F31" i="19"/>
  <c r="O31" i="19"/>
  <c r="Q25" i="19"/>
  <c r="Q18" i="19"/>
  <c r="Q17" i="19"/>
  <c r="Q11" i="19"/>
  <c r="Q14" i="19"/>
  <c r="Q21" i="19"/>
  <c r="Q23" i="19"/>
  <c r="C31" i="19"/>
  <c r="Q22" i="19"/>
  <c r="Q10" i="19"/>
  <c r="Q20" i="19"/>
  <c r="Q9" i="19"/>
  <c r="Q13" i="19"/>
  <c r="Q15" i="19"/>
  <c r="H6" i="19"/>
  <c r="E26" i="19"/>
  <c r="E28" i="19" s="1"/>
  <c r="Q8" i="19"/>
  <c r="Q12" i="19"/>
  <c r="Q19" i="19"/>
  <c r="G33" i="11"/>
  <c r="F36" i="11"/>
  <c r="F47" i="11" s="1"/>
  <c r="J36" i="11"/>
  <c r="J47" i="11" s="1"/>
  <c r="C33" i="11"/>
  <c r="K33" i="11"/>
  <c r="E33" i="11"/>
  <c r="I29" i="11"/>
  <c r="E57" i="6"/>
  <c r="I65" i="6"/>
  <c r="I57" i="6"/>
  <c r="K61" i="6"/>
  <c r="E65" i="6"/>
  <c r="E67" i="6"/>
  <c r="I61" i="6"/>
  <c r="E61" i="6"/>
  <c r="G65" i="6"/>
  <c r="G61" i="6"/>
  <c r="K65" i="6"/>
  <c r="I67" i="6"/>
  <c r="K67" i="6"/>
  <c r="K57" i="6"/>
  <c r="F66" i="6"/>
  <c r="J66" i="6"/>
  <c r="G67" i="6"/>
  <c r="C66" i="6"/>
  <c r="D66" i="6"/>
  <c r="H66" i="6"/>
  <c r="G57" i="6"/>
  <c r="J13" i="20" l="1"/>
  <c r="I24" i="20"/>
  <c r="R24" i="20" s="1"/>
  <c r="N24" i="20"/>
  <c r="Q22" i="20"/>
  <c r="J22" i="20"/>
  <c r="F13" i="20"/>
  <c r="O13" i="20"/>
  <c r="H22" i="20"/>
  <c r="P13" i="20"/>
  <c r="H13" i="20"/>
  <c r="O22" i="20"/>
  <c r="F22" i="20"/>
  <c r="C24" i="20"/>
  <c r="N22" i="20"/>
  <c r="D22" i="20"/>
  <c r="P24" i="20"/>
  <c r="D13" i="20"/>
  <c r="G24" i="20"/>
  <c r="H24" i="20" s="1"/>
  <c r="H26" i="19"/>
  <c r="H28" i="19" s="1"/>
  <c r="K6" i="19"/>
  <c r="K66" i="6"/>
  <c r="G66" i="6"/>
  <c r="E66" i="6"/>
  <c r="I66" i="6"/>
  <c r="F24" i="20" l="1"/>
  <c r="O24" i="20"/>
  <c r="Q24" i="20"/>
  <c r="J24" i="20"/>
  <c r="D24" i="20"/>
  <c r="K26" i="19"/>
  <c r="K28" i="19" s="1"/>
  <c r="N6" i="19"/>
  <c r="N26" i="19" l="1"/>
  <c r="N28" i="19" s="1"/>
  <c r="Q6" i="19"/>
  <c r="Q26" i="19" s="1"/>
  <c r="Q28" i="19" s="1"/>
  <c r="J7" i="16"/>
  <c r="H7" i="16"/>
  <c r="F7" i="16"/>
  <c r="D7" i="16"/>
  <c r="A1" i="15"/>
  <c r="J38" i="15"/>
  <c r="H38" i="15"/>
  <c r="F38" i="15"/>
  <c r="D38" i="15"/>
  <c r="J36" i="15"/>
  <c r="H36" i="15"/>
  <c r="F36" i="15"/>
  <c r="D36" i="15"/>
  <c r="J35" i="15"/>
  <c r="H35" i="15"/>
  <c r="F35" i="15"/>
  <c r="D35" i="15"/>
  <c r="J34" i="15"/>
  <c r="H34" i="15"/>
  <c r="F34" i="15"/>
  <c r="D34" i="15"/>
  <c r="J33" i="15"/>
  <c r="H33" i="15"/>
  <c r="F33" i="15"/>
  <c r="D33" i="15"/>
  <c r="J32" i="15"/>
  <c r="H32" i="15"/>
  <c r="F32" i="15"/>
  <c r="D32" i="15"/>
  <c r="J31" i="15"/>
  <c r="H31" i="15"/>
  <c r="F31" i="15"/>
  <c r="D31" i="15"/>
  <c r="J30" i="15"/>
  <c r="H30" i="15"/>
  <c r="F30" i="15"/>
  <c r="D30" i="15"/>
  <c r="J29" i="15"/>
  <c r="H29" i="15"/>
  <c r="F29" i="15"/>
  <c r="D29" i="15"/>
  <c r="J28" i="15"/>
  <c r="H28" i="15"/>
  <c r="F28" i="15"/>
  <c r="D28" i="15"/>
  <c r="J27" i="15"/>
  <c r="H27" i="15"/>
  <c r="F27" i="15"/>
  <c r="D27" i="15"/>
  <c r="J26" i="15"/>
  <c r="H26" i="15"/>
  <c r="F26" i="15"/>
  <c r="D26" i="15"/>
  <c r="J25" i="15"/>
  <c r="H25" i="15"/>
  <c r="F25" i="15"/>
  <c r="D25" i="15"/>
  <c r="I24" i="15"/>
  <c r="J63" i="6" s="1"/>
  <c r="H24" i="15"/>
  <c r="G24" i="15"/>
  <c r="E24" i="15"/>
  <c r="F63" i="6" s="1"/>
  <c r="C24" i="15"/>
  <c r="B24" i="15"/>
  <c r="C63" i="6" s="1"/>
  <c r="J20" i="15"/>
  <c r="H20" i="15"/>
  <c r="F20" i="15"/>
  <c r="D20" i="15"/>
  <c r="J18" i="15"/>
  <c r="H18" i="15"/>
  <c r="F18" i="15"/>
  <c r="D18" i="15"/>
  <c r="J17" i="15"/>
  <c r="H17" i="15"/>
  <c r="F17" i="15"/>
  <c r="D17" i="15"/>
  <c r="J16" i="15"/>
  <c r="H16" i="15"/>
  <c r="F16" i="15"/>
  <c r="D16" i="15"/>
  <c r="J15" i="15"/>
  <c r="H15" i="15"/>
  <c r="F15" i="15"/>
  <c r="D15" i="15"/>
  <c r="J14" i="15"/>
  <c r="H14" i="15"/>
  <c r="F14" i="15"/>
  <c r="D14" i="15"/>
  <c r="J13" i="15"/>
  <c r="H13" i="15"/>
  <c r="F13" i="15"/>
  <c r="D13" i="15"/>
  <c r="J12" i="15"/>
  <c r="H12" i="15"/>
  <c r="F12" i="15"/>
  <c r="D12" i="15"/>
  <c r="J11" i="15"/>
  <c r="H11" i="15"/>
  <c r="F11" i="15"/>
  <c r="D11" i="15"/>
  <c r="J10" i="15"/>
  <c r="H10" i="15"/>
  <c r="F10" i="15"/>
  <c r="D10" i="15"/>
  <c r="J9" i="15"/>
  <c r="H9" i="15"/>
  <c r="F9" i="15"/>
  <c r="D9" i="15"/>
  <c r="J8" i="15"/>
  <c r="H8" i="15"/>
  <c r="F8" i="15"/>
  <c r="D8" i="15"/>
  <c r="J7" i="15"/>
  <c r="H7" i="15"/>
  <c r="F7" i="15"/>
  <c r="D7" i="15"/>
  <c r="J6" i="15"/>
  <c r="I6" i="15"/>
  <c r="G6" i="15"/>
  <c r="G40" i="15" s="1"/>
  <c r="E6" i="15"/>
  <c r="C6" i="15"/>
  <c r="B6" i="15"/>
  <c r="A1" i="14"/>
  <c r="B40" i="14"/>
  <c r="J38" i="14"/>
  <c r="H38" i="14"/>
  <c r="F38" i="14"/>
  <c r="D38" i="14"/>
  <c r="J36" i="14"/>
  <c r="H36" i="14"/>
  <c r="F36" i="14"/>
  <c r="D36" i="14"/>
  <c r="J35" i="14"/>
  <c r="H35" i="14"/>
  <c r="F35" i="14"/>
  <c r="D35" i="14"/>
  <c r="J34" i="14"/>
  <c r="H34" i="14"/>
  <c r="F34" i="14"/>
  <c r="D34" i="14"/>
  <c r="J33" i="14"/>
  <c r="H33" i="14"/>
  <c r="F33" i="14"/>
  <c r="D33" i="14"/>
  <c r="J32" i="14"/>
  <c r="H32" i="14"/>
  <c r="F32" i="14"/>
  <c r="D32" i="14"/>
  <c r="J31" i="14"/>
  <c r="H31" i="14"/>
  <c r="F31" i="14"/>
  <c r="D31" i="14"/>
  <c r="J30" i="14"/>
  <c r="H30" i="14"/>
  <c r="F30" i="14"/>
  <c r="D30" i="14"/>
  <c r="J29" i="14"/>
  <c r="H29" i="14"/>
  <c r="F29" i="14"/>
  <c r="D29" i="14"/>
  <c r="J28" i="14"/>
  <c r="H28" i="14"/>
  <c r="F28" i="14"/>
  <c r="D28" i="14"/>
  <c r="J27" i="14"/>
  <c r="H27" i="14"/>
  <c r="F27" i="14"/>
  <c r="D27" i="14"/>
  <c r="J26" i="14"/>
  <c r="H26" i="14"/>
  <c r="F26" i="14"/>
  <c r="D26" i="14"/>
  <c r="J25" i="14"/>
  <c r="H25" i="14"/>
  <c r="F25" i="14"/>
  <c r="D25" i="14"/>
  <c r="I24" i="14"/>
  <c r="J59" i="6" s="1"/>
  <c r="G24" i="14"/>
  <c r="E24" i="14"/>
  <c r="C24" i="14"/>
  <c r="B24" i="14"/>
  <c r="J20" i="14"/>
  <c r="H20" i="14"/>
  <c r="F20" i="14"/>
  <c r="D20" i="14"/>
  <c r="J18" i="14"/>
  <c r="H18" i="14"/>
  <c r="F18" i="14"/>
  <c r="D18" i="14"/>
  <c r="J17" i="14"/>
  <c r="H17" i="14"/>
  <c r="F17" i="14"/>
  <c r="D17" i="14"/>
  <c r="J16" i="14"/>
  <c r="H16" i="14"/>
  <c r="F16" i="14"/>
  <c r="D16" i="14"/>
  <c r="J15" i="14"/>
  <c r="H15" i="14"/>
  <c r="F15" i="14"/>
  <c r="D15" i="14"/>
  <c r="J14" i="14"/>
  <c r="H14" i="14"/>
  <c r="F14" i="14"/>
  <c r="D14" i="14"/>
  <c r="J13" i="14"/>
  <c r="H13" i="14"/>
  <c r="F13" i="14"/>
  <c r="D13" i="14"/>
  <c r="J12" i="14"/>
  <c r="H12" i="14"/>
  <c r="F12" i="14"/>
  <c r="D12" i="14"/>
  <c r="J11" i="14"/>
  <c r="H11" i="14"/>
  <c r="F11" i="14"/>
  <c r="D11" i="14"/>
  <c r="J10" i="14"/>
  <c r="H10" i="14"/>
  <c r="F10" i="14"/>
  <c r="D10" i="14"/>
  <c r="J9" i="14"/>
  <c r="H9" i="14"/>
  <c r="F9" i="14"/>
  <c r="D9" i="14"/>
  <c r="J8" i="14"/>
  <c r="H8" i="14"/>
  <c r="F8" i="14"/>
  <c r="D8" i="14"/>
  <c r="J7" i="14"/>
  <c r="H7" i="14"/>
  <c r="F7" i="14"/>
  <c r="D7" i="14"/>
  <c r="I6" i="14"/>
  <c r="G6" i="14"/>
  <c r="E6" i="14"/>
  <c r="C6" i="14"/>
  <c r="B6" i="14"/>
  <c r="A1" i="13"/>
  <c r="J38" i="13"/>
  <c r="H38" i="13"/>
  <c r="F38" i="13"/>
  <c r="D38" i="13"/>
  <c r="J36" i="13"/>
  <c r="H36" i="13"/>
  <c r="F36" i="13"/>
  <c r="D36" i="13"/>
  <c r="J35" i="13"/>
  <c r="H35" i="13"/>
  <c r="F35" i="13"/>
  <c r="D35" i="13"/>
  <c r="J34" i="13"/>
  <c r="H34" i="13"/>
  <c r="F34" i="13"/>
  <c r="D34" i="13"/>
  <c r="J33" i="13"/>
  <c r="H33" i="13"/>
  <c r="F33" i="13"/>
  <c r="D33" i="13"/>
  <c r="J32" i="13"/>
  <c r="H32" i="13"/>
  <c r="F32" i="13"/>
  <c r="D32" i="13"/>
  <c r="J31" i="13"/>
  <c r="H31" i="13"/>
  <c r="F31" i="13"/>
  <c r="D31" i="13"/>
  <c r="J30" i="13"/>
  <c r="H30" i="13"/>
  <c r="F30" i="13"/>
  <c r="D30" i="13"/>
  <c r="J29" i="13"/>
  <c r="H29" i="13"/>
  <c r="F29" i="13"/>
  <c r="D29" i="13"/>
  <c r="J28" i="13"/>
  <c r="H28" i="13"/>
  <c r="F28" i="13"/>
  <c r="D28" i="13"/>
  <c r="J27" i="13"/>
  <c r="H27" i="13"/>
  <c r="F27" i="13"/>
  <c r="D27" i="13"/>
  <c r="J26" i="13"/>
  <c r="H26" i="13"/>
  <c r="F26" i="13"/>
  <c r="D26" i="13"/>
  <c r="J25" i="13"/>
  <c r="H25" i="13"/>
  <c r="F25" i="13"/>
  <c r="D25" i="13"/>
  <c r="I24" i="13"/>
  <c r="J55" i="6" s="1"/>
  <c r="G24" i="13"/>
  <c r="E24" i="13"/>
  <c r="C24" i="13"/>
  <c r="B24" i="13"/>
  <c r="B22" i="13"/>
  <c r="J20" i="13"/>
  <c r="H20" i="13"/>
  <c r="F20" i="13"/>
  <c r="D20" i="13"/>
  <c r="J18" i="13"/>
  <c r="H18" i="13"/>
  <c r="F18" i="13"/>
  <c r="D18" i="13"/>
  <c r="J17" i="13"/>
  <c r="H17" i="13"/>
  <c r="F17" i="13"/>
  <c r="D17" i="13"/>
  <c r="J16" i="13"/>
  <c r="H16" i="13"/>
  <c r="F16" i="13"/>
  <c r="D16" i="13"/>
  <c r="J15" i="13"/>
  <c r="H15" i="13"/>
  <c r="F15" i="13"/>
  <c r="D15" i="13"/>
  <c r="J14" i="13"/>
  <c r="H14" i="13"/>
  <c r="F14" i="13"/>
  <c r="D14" i="13"/>
  <c r="J13" i="13"/>
  <c r="H13" i="13"/>
  <c r="F13" i="13"/>
  <c r="D13" i="13"/>
  <c r="J12" i="13"/>
  <c r="H12" i="13"/>
  <c r="F12" i="13"/>
  <c r="D12" i="13"/>
  <c r="J11" i="13"/>
  <c r="H11" i="13"/>
  <c r="F11" i="13"/>
  <c r="D11" i="13"/>
  <c r="J10" i="13"/>
  <c r="H10" i="13"/>
  <c r="F10" i="13"/>
  <c r="D10" i="13"/>
  <c r="J9" i="13"/>
  <c r="H9" i="13"/>
  <c r="F9" i="13"/>
  <c r="D9" i="13"/>
  <c r="J8" i="13"/>
  <c r="H8" i="13"/>
  <c r="F8" i="13"/>
  <c r="D8" i="13"/>
  <c r="J7" i="13"/>
  <c r="H7" i="13"/>
  <c r="F7" i="13"/>
  <c r="D7" i="13"/>
  <c r="I6" i="13"/>
  <c r="G6" i="13"/>
  <c r="E6" i="13"/>
  <c r="C6" i="13"/>
  <c r="B6" i="13"/>
  <c r="A1" i="7"/>
  <c r="J38" i="7"/>
  <c r="H38" i="7"/>
  <c r="F38" i="7"/>
  <c r="D38" i="7"/>
  <c r="J36" i="7"/>
  <c r="H36" i="7"/>
  <c r="F36" i="7"/>
  <c r="D36" i="7"/>
  <c r="J35" i="7"/>
  <c r="H35" i="7"/>
  <c r="F35" i="7"/>
  <c r="D35" i="7"/>
  <c r="J34" i="7"/>
  <c r="H34" i="7"/>
  <c r="F34" i="7"/>
  <c r="D34" i="7"/>
  <c r="J33" i="7"/>
  <c r="H33" i="7"/>
  <c r="F33" i="7"/>
  <c r="D33" i="7"/>
  <c r="J32" i="7"/>
  <c r="H32" i="7"/>
  <c r="F32" i="7"/>
  <c r="D32" i="7"/>
  <c r="J31" i="7"/>
  <c r="H31" i="7"/>
  <c r="F31" i="7"/>
  <c r="D31" i="7"/>
  <c r="J30" i="7"/>
  <c r="H30" i="7"/>
  <c r="F30" i="7"/>
  <c r="D30" i="7"/>
  <c r="J29" i="7"/>
  <c r="H29" i="7"/>
  <c r="F29" i="7"/>
  <c r="D29" i="7"/>
  <c r="J28" i="7"/>
  <c r="H28" i="7"/>
  <c r="F28" i="7"/>
  <c r="D28" i="7"/>
  <c r="J27" i="7"/>
  <c r="H27" i="7"/>
  <c r="F27" i="7"/>
  <c r="D27" i="7"/>
  <c r="J26" i="7"/>
  <c r="H26" i="7"/>
  <c r="F26" i="7"/>
  <c r="D26" i="7"/>
  <c r="J25" i="7"/>
  <c r="H25" i="7"/>
  <c r="F25" i="7"/>
  <c r="D25" i="7"/>
  <c r="I24" i="7"/>
  <c r="J51" i="6" s="1"/>
  <c r="K51" i="6" s="1"/>
  <c r="G24" i="7"/>
  <c r="H51" i="6" s="1"/>
  <c r="I51" i="6" s="1"/>
  <c r="E24" i="7"/>
  <c r="F51" i="6" s="1"/>
  <c r="C24" i="7"/>
  <c r="D51" i="6" s="1"/>
  <c r="B24" i="7"/>
  <c r="C51" i="6" s="1"/>
  <c r="J20" i="7"/>
  <c r="H20" i="7"/>
  <c r="F20" i="7"/>
  <c r="D20" i="7"/>
  <c r="J18" i="7"/>
  <c r="H18" i="7"/>
  <c r="F18" i="7"/>
  <c r="D18" i="7"/>
  <c r="J17" i="7"/>
  <c r="H17" i="7"/>
  <c r="F17" i="7"/>
  <c r="D17" i="7"/>
  <c r="J16" i="7"/>
  <c r="H16" i="7"/>
  <c r="F16" i="7"/>
  <c r="D16" i="7"/>
  <c r="J15" i="7"/>
  <c r="H15" i="7"/>
  <c r="F15" i="7"/>
  <c r="D15" i="7"/>
  <c r="J14" i="7"/>
  <c r="H14" i="7"/>
  <c r="F14" i="7"/>
  <c r="D14" i="7"/>
  <c r="J13" i="7"/>
  <c r="H13" i="7"/>
  <c r="F13" i="7"/>
  <c r="D13" i="7"/>
  <c r="J12" i="7"/>
  <c r="H12" i="7"/>
  <c r="F12" i="7"/>
  <c r="D12" i="7"/>
  <c r="J11" i="7"/>
  <c r="H11" i="7"/>
  <c r="F11" i="7"/>
  <c r="D11" i="7"/>
  <c r="J10" i="7"/>
  <c r="H10" i="7"/>
  <c r="F10" i="7"/>
  <c r="D10" i="7"/>
  <c r="J9" i="7"/>
  <c r="H9" i="7"/>
  <c r="F9" i="7"/>
  <c r="D9" i="7"/>
  <c r="J8" i="7"/>
  <c r="H8" i="7"/>
  <c r="F8" i="7"/>
  <c r="D8" i="7"/>
  <c r="J7" i="7"/>
  <c r="H7" i="7"/>
  <c r="F7" i="7"/>
  <c r="D7" i="7"/>
  <c r="I6" i="7"/>
  <c r="J52" i="6" s="1"/>
  <c r="G6" i="7"/>
  <c r="E6" i="7"/>
  <c r="F52" i="6" s="1"/>
  <c r="C6" i="7"/>
  <c r="B6" i="7"/>
  <c r="C52" i="6" s="1"/>
  <c r="E53" i="6"/>
  <c r="E51" i="6"/>
  <c r="G53" i="6"/>
  <c r="G51" i="6"/>
  <c r="I53" i="6"/>
  <c r="K53" i="6"/>
  <c r="K49" i="6"/>
  <c r="I49" i="6"/>
  <c r="G49" i="6"/>
  <c r="E49" i="6"/>
  <c r="K42" i="6"/>
  <c r="K41" i="6"/>
  <c r="K40" i="6"/>
  <c r="K39" i="6"/>
  <c r="K38" i="6"/>
  <c r="K37" i="6"/>
  <c r="K35" i="6"/>
  <c r="K34" i="6"/>
  <c r="K33" i="6"/>
  <c r="K32" i="6"/>
  <c r="K31" i="6"/>
  <c r="K30" i="6"/>
  <c r="K28" i="6"/>
  <c r="K27" i="6"/>
  <c r="K26" i="6"/>
  <c r="K25" i="6"/>
  <c r="K24" i="6"/>
  <c r="K23" i="6"/>
  <c r="K22" i="6"/>
  <c r="K20" i="6"/>
  <c r="K19" i="6"/>
  <c r="K18" i="6"/>
  <c r="K17" i="6"/>
  <c r="K16" i="6"/>
  <c r="K15" i="6"/>
  <c r="K14" i="6"/>
  <c r="K13" i="6"/>
  <c r="K12" i="6"/>
  <c r="K11" i="6"/>
  <c r="K10" i="6"/>
  <c r="K9" i="6"/>
  <c r="K7" i="6"/>
  <c r="I42" i="6"/>
  <c r="I41" i="6"/>
  <c r="I40" i="6"/>
  <c r="I39" i="6"/>
  <c r="I38" i="6"/>
  <c r="I37" i="6"/>
  <c r="I35" i="6"/>
  <c r="I34" i="6"/>
  <c r="I33" i="6"/>
  <c r="I32" i="6"/>
  <c r="I31" i="6"/>
  <c r="I30" i="6"/>
  <c r="I28" i="6"/>
  <c r="I27" i="6"/>
  <c r="I26" i="6"/>
  <c r="I25" i="6"/>
  <c r="I24" i="6"/>
  <c r="I23" i="6"/>
  <c r="I22" i="6"/>
  <c r="I20" i="6"/>
  <c r="I19" i="6"/>
  <c r="I18" i="6"/>
  <c r="I17" i="6"/>
  <c r="I16" i="6"/>
  <c r="I15" i="6"/>
  <c r="I14" i="6"/>
  <c r="I13" i="6"/>
  <c r="I12" i="6"/>
  <c r="I11" i="6"/>
  <c r="I10" i="6"/>
  <c r="I9" i="6"/>
  <c r="I7" i="6"/>
  <c r="G42" i="6"/>
  <c r="G41" i="6"/>
  <c r="G40" i="6"/>
  <c r="G39" i="6"/>
  <c r="G38" i="6"/>
  <c r="G37" i="6"/>
  <c r="G35" i="6"/>
  <c r="G34" i="6"/>
  <c r="G33" i="6"/>
  <c r="G32" i="6"/>
  <c r="G31" i="6"/>
  <c r="G30" i="6"/>
  <c r="G28" i="6"/>
  <c r="G27" i="6"/>
  <c r="G26" i="6"/>
  <c r="G25" i="6"/>
  <c r="G24" i="6"/>
  <c r="G23" i="6"/>
  <c r="G22" i="6"/>
  <c r="G20" i="6"/>
  <c r="G19" i="6"/>
  <c r="G18" i="6"/>
  <c r="G17" i="6"/>
  <c r="G16" i="6"/>
  <c r="G15" i="6"/>
  <c r="G14" i="6"/>
  <c r="G13" i="6"/>
  <c r="G12" i="6"/>
  <c r="G11" i="6"/>
  <c r="G10" i="6"/>
  <c r="G9" i="6"/>
  <c r="G7" i="6"/>
  <c r="E12" i="6"/>
  <c r="E13" i="6"/>
  <c r="E14" i="6"/>
  <c r="E15" i="6"/>
  <c r="E16" i="6"/>
  <c r="E17" i="6"/>
  <c r="E18" i="6"/>
  <c r="E19" i="6"/>
  <c r="E20" i="6"/>
  <c r="E22" i="6"/>
  <c r="E23" i="6"/>
  <c r="E24" i="6"/>
  <c r="E25" i="6"/>
  <c r="E26" i="6"/>
  <c r="E27" i="6"/>
  <c r="E28" i="6"/>
  <c r="E30" i="6"/>
  <c r="E31" i="6"/>
  <c r="E32" i="6"/>
  <c r="E33" i="6"/>
  <c r="E34" i="6"/>
  <c r="E35" i="6"/>
  <c r="E37" i="6"/>
  <c r="E38" i="6"/>
  <c r="E39" i="6"/>
  <c r="E40" i="6"/>
  <c r="E41" i="6"/>
  <c r="E42" i="6"/>
  <c r="E11" i="6"/>
  <c r="E10" i="6"/>
  <c r="E9" i="6"/>
  <c r="E7" i="6"/>
  <c r="K13" i="2"/>
  <c r="K12" i="2"/>
  <c r="K11" i="2"/>
  <c r="K10" i="2"/>
  <c r="K9" i="2"/>
  <c r="I13" i="2"/>
  <c r="I12" i="2"/>
  <c r="I11" i="2"/>
  <c r="I10" i="2"/>
  <c r="I9" i="2"/>
  <c r="G13" i="2"/>
  <c r="G12" i="2"/>
  <c r="G11" i="2"/>
  <c r="G10" i="2"/>
  <c r="G9" i="2"/>
  <c r="E13" i="2"/>
  <c r="E12" i="2"/>
  <c r="E11" i="2"/>
  <c r="E10" i="2"/>
  <c r="E9" i="2"/>
  <c r="J43" i="6"/>
  <c r="J29" i="6"/>
  <c r="J8" i="6"/>
  <c r="H43" i="6"/>
  <c r="H29" i="6"/>
  <c r="H21" i="6"/>
  <c r="K21" i="6" s="1"/>
  <c r="H8" i="6"/>
  <c r="K8" i="6" s="1"/>
  <c r="F43" i="6"/>
  <c r="I43" i="6" s="1"/>
  <c r="F29" i="6"/>
  <c r="I29" i="6" s="1"/>
  <c r="F21" i="6"/>
  <c r="F8" i="6"/>
  <c r="D43" i="6"/>
  <c r="G43" i="6" s="1"/>
  <c r="D29" i="6"/>
  <c r="G29" i="6" s="1"/>
  <c r="D21" i="6"/>
  <c r="D8" i="6"/>
  <c r="G8" i="6" s="1"/>
  <c r="C43" i="6"/>
  <c r="E43" i="6" s="1"/>
  <c r="C29" i="6"/>
  <c r="E29" i="6" s="1"/>
  <c r="C21" i="6"/>
  <c r="C8" i="6"/>
  <c r="K5" i="6"/>
  <c r="I5" i="6"/>
  <c r="G5" i="6"/>
  <c r="E5" i="6"/>
  <c r="C22" i="7" l="1"/>
  <c r="D52" i="6"/>
  <c r="E40" i="13"/>
  <c r="F56" i="6"/>
  <c r="J54" i="6"/>
  <c r="E40" i="15"/>
  <c r="H40" i="15" s="1"/>
  <c r="F64" i="6"/>
  <c r="F24" i="15"/>
  <c r="D63" i="6"/>
  <c r="E63" i="6" s="1"/>
  <c r="C22" i="13"/>
  <c r="D56" i="6"/>
  <c r="G56" i="6" s="1"/>
  <c r="J24" i="13"/>
  <c r="H55" i="6"/>
  <c r="C22" i="14"/>
  <c r="D60" i="6"/>
  <c r="G60" i="6" s="1"/>
  <c r="D24" i="14"/>
  <c r="C59" i="6"/>
  <c r="C22" i="15"/>
  <c r="D64" i="6"/>
  <c r="I40" i="15"/>
  <c r="J40" i="15" s="1"/>
  <c r="J64" i="6"/>
  <c r="J24" i="15"/>
  <c r="H63" i="6"/>
  <c r="D24" i="13"/>
  <c r="C55" i="6"/>
  <c r="E40" i="14"/>
  <c r="F60" i="6"/>
  <c r="F24" i="14"/>
  <c r="D59" i="6"/>
  <c r="G22" i="13"/>
  <c r="H56" i="6"/>
  <c r="F24" i="13"/>
  <c r="D55" i="6"/>
  <c r="G22" i="14"/>
  <c r="H60" i="6"/>
  <c r="H24" i="14"/>
  <c r="F59" i="6"/>
  <c r="F6" i="15"/>
  <c r="E22" i="15"/>
  <c r="H22" i="15" s="1"/>
  <c r="D24" i="15"/>
  <c r="J62" i="6"/>
  <c r="G22" i="7"/>
  <c r="H52" i="6"/>
  <c r="K52" i="6" s="1"/>
  <c r="B40" i="13"/>
  <c r="C56" i="6"/>
  <c r="E56" i="6" s="1"/>
  <c r="I40" i="13"/>
  <c r="J56" i="6"/>
  <c r="H24" i="13"/>
  <c r="F55" i="6"/>
  <c r="D6" i="14"/>
  <c r="C60" i="6"/>
  <c r="E60" i="6" s="1"/>
  <c r="I40" i="14"/>
  <c r="J60" i="6"/>
  <c r="J58" i="6" s="1"/>
  <c r="J24" i="14"/>
  <c r="H59" i="6"/>
  <c r="B40" i="15"/>
  <c r="C64" i="6"/>
  <c r="E64" i="6" s="1"/>
  <c r="G22" i="15"/>
  <c r="H64" i="6"/>
  <c r="K64" i="6" s="1"/>
  <c r="I22" i="15"/>
  <c r="I63" i="6"/>
  <c r="C40" i="15"/>
  <c r="F40" i="15" s="1"/>
  <c r="K43" i="6"/>
  <c r="K29" i="6"/>
  <c r="I21" i="6"/>
  <c r="G21" i="6"/>
  <c r="F9" i="16"/>
  <c r="J9" i="16"/>
  <c r="B22" i="15"/>
  <c r="D6" i="15"/>
  <c r="H6" i="15"/>
  <c r="F6" i="14"/>
  <c r="J6" i="14"/>
  <c r="E22" i="14"/>
  <c r="H22" i="14" s="1"/>
  <c r="I22" i="14"/>
  <c r="J22" i="14" s="1"/>
  <c r="C40" i="14"/>
  <c r="G40" i="14"/>
  <c r="J40" i="14" s="1"/>
  <c r="B22" i="14"/>
  <c r="D22" i="14" s="1"/>
  <c r="H6" i="14"/>
  <c r="D22" i="13"/>
  <c r="F6" i="13"/>
  <c r="J6" i="13"/>
  <c r="E22" i="13"/>
  <c r="H22" i="13" s="1"/>
  <c r="I22" i="13"/>
  <c r="J22" i="13" s="1"/>
  <c r="C40" i="13"/>
  <c r="G40" i="13"/>
  <c r="J40" i="13" s="1"/>
  <c r="D6" i="13"/>
  <c r="H6" i="13"/>
  <c r="D24" i="7"/>
  <c r="I40" i="7"/>
  <c r="J24" i="7"/>
  <c r="E40" i="7"/>
  <c r="F24" i="7"/>
  <c r="J6" i="7"/>
  <c r="H24" i="7"/>
  <c r="E22" i="7"/>
  <c r="H22" i="7" s="1"/>
  <c r="C40" i="7"/>
  <c r="F6" i="7"/>
  <c r="I22" i="7"/>
  <c r="J22" i="7" s="1"/>
  <c r="G40" i="7"/>
  <c r="B22" i="7"/>
  <c r="D6" i="7"/>
  <c r="H6" i="7"/>
  <c r="B40" i="7"/>
  <c r="E8" i="6"/>
  <c r="C36" i="6"/>
  <c r="C44" i="6" s="1"/>
  <c r="F36" i="6"/>
  <c r="F44" i="6" s="1"/>
  <c r="E21" i="6"/>
  <c r="H36" i="6"/>
  <c r="H44" i="6" s="1"/>
  <c r="J36" i="6"/>
  <c r="J44" i="6" s="1"/>
  <c r="I8" i="6"/>
  <c r="D36" i="6"/>
  <c r="D44" i="6" s="1"/>
  <c r="F58" i="6" l="1"/>
  <c r="I59" i="6"/>
  <c r="H58" i="6"/>
  <c r="K58" i="6" s="1"/>
  <c r="K59" i="6"/>
  <c r="K60" i="6"/>
  <c r="K56" i="6"/>
  <c r="F22" i="15"/>
  <c r="I64" i="6"/>
  <c r="F40" i="13"/>
  <c r="F62" i="6"/>
  <c r="J22" i="15"/>
  <c r="I60" i="6"/>
  <c r="K63" i="6"/>
  <c r="H62" i="6"/>
  <c r="K62" i="6" s="1"/>
  <c r="G52" i="6"/>
  <c r="E52" i="6"/>
  <c r="F54" i="6"/>
  <c r="I55" i="6"/>
  <c r="D54" i="6"/>
  <c r="G55" i="6"/>
  <c r="C58" i="6"/>
  <c r="E59" i="6"/>
  <c r="K55" i="6"/>
  <c r="H54" i="6"/>
  <c r="K54" i="6" s="1"/>
  <c r="G63" i="6"/>
  <c r="D62" i="6"/>
  <c r="G62" i="6" s="1"/>
  <c r="F22" i="13"/>
  <c r="F40" i="14"/>
  <c r="D22" i="15"/>
  <c r="D40" i="15"/>
  <c r="G59" i="6"/>
  <c r="D58" i="6"/>
  <c r="G58" i="6" s="1"/>
  <c r="E55" i="6"/>
  <c r="C54" i="6"/>
  <c r="E54" i="6" s="1"/>
  <c r="C62" i="6"/>
  <c r="G64" i="6"/>
  <c r="I56" i="6"/>
  <c r="I52" i="6"/>
  <c r="I44" i="6"/>
  <c r="K44" i="6"/>
  <c r="E44" i="6"/>
  <c r="G44" i="6"/>
  <c r="G36" i="6"/>
  <c r="D9" i="16"/>
  <c r="H9" i="16"/>
  <c r="D40" i="14"/>
  <c r="H40" i="14"/>
  <c r="F22" i="14"/>
  <c r="H40" i="13"/>
  <c r="D40" i="13"/>
  <c r="D40" i="7"/>
  <c r="H40" i="7"/>
  <c r="F40" i="7"/>
  <c r="J40" i="7"/>
  <c r="F22" i="7"/>
  <c r="D22" i="7"/>
  <c r="K36" i="6"/>
  <c r="I36" i="6"/>
  <c r="E36" i="6"/>
  <c r="E62" i="6" l="1"/>
  <c r="G54" i="6"/>
  <c r="I62" i="6"/>
  <c r="E58" i="6"/>
  <c r="I54" i="6"/>
  <c r="I58" i="6"/>
  <c r="A1" i="2"/>
  <c r="Y12" i="2"/>
  <c r="X12" i="2"/>
  <c r="W12" i="2"/>
  <c r="V12" i="2"/>
  <c r="U12" i="2"/>
  <c r="T12" i="2"/>
  <c r="A1" i="1"/>
  <c r="L35" i="1"/>
  <c r="J35" i="1"/>
  <c r="H35" i="1"/>
  <c r="F35" i="1"/>
  <c r="D35" i="1"/>
  <c r="L27" i="1"/>
  <c r="J27" i="1"/>
  <c r="H27" i="1"/>
  <c r="F27" i="1"/>
  <c r="D27" i="1"/>
  <c r="A26" i="4" l="1"/>
  <c r="A28" i="4"/>
  <c r="A24" i="4"/>
  <c r="A23" i="4"/>
  <c r="J50" i="6"/>
  <c r="J68" i="6" s="1"/>
  <c r="H50" i="6"/>
  <c r="H68" i="6" s="1"/>
  <c r="F50" i="6"/>
  <c r="F68" i="6" s="1"/>
  <c r="D50" i="6"/>
  <c r="D68" i="6" s="1"/>
  <c r="C50" i="6"/>
  <c r="C68" i="6" s="1"/>
  <c r="C70" i="6" s="1"/>
  <c r="C72" i="6" s="1"/>
  <c r="K5" i="2"/>
  <c r="I5" i="2"/>
  <c r="G5" i="2"/>
  <c r="E5" i="2"/>
  <c r="E12" i="1"/>
  <c r="E11" i="1"/>
  <c r="E9" i="1"/>
  <c r="E7" i="1"/>
  <c r="G12" i="1"/>
  <c r="G11" i="1"/>
  <c r="G9" i="1"/>
  <c r="G7" i="1"/>
  <c r="I12" i="1"/>
  <c r="I11" i="1"/>
  <c r="I9" i="1"/>
  <c r="I7" i="1"/>
  <c r="K12" i="1"/>
  <c r="K11" i="1"/>
  <c r="K9" i="1"/>
  <c r="K7" i="1"/>
  <c r="M12" i="1"/>
  <c r="M11" i="1"/>
  <c r="M9" i="1"/>
  <c r="M7" i="1"/>
  <c r="V10" i="2"/>
  <c r="Y13" i="2"/>
  <c r="X13" i="2"/>
  <c r="W13" i="2"/>
  <c r="V13" i="2"/>
  <c r="U13" i="2"/>
  <c r="T13" i="2"/>
  <c r="Y11" i="2"/>
  <c r="X11" i="2"/>
  <c r="W11" i="2"/>
  <c r="V11" i="2"/>
  <c r="U11" i="2"/>
  <c r="T11" i="2"/>
  <c r="Y10" i="2"/>
  <c r="X10" i="2"/>
  <c r="W10" i="2"/>
  <c r="U10" i="2"/>
  <c r="T10" i="2"/>
  <c r="Y9" i="2"/>
  <c r="X9" i="2"/>
  <c r="W9" i="2"/>
  <c r="V9" i="2"/>
  <c r="U9" i="2"/>
  <c r="T9" i="2"/>
  <c r="J14" i="2"/>
  <c r="Y14" i="2" s="1"/>
  <c r="H14" i="2"/>
  <c r="F14" i="2"/>
  <c r="D14" i="2"/>
  <c r="U14" i="2"/>
  <c r="C27" i="1"/>
  <c r="C8" i="1"/>
  <c r="V27" i="1"/>
  <c r="J8" i="1"/>
  <c r="A22" i="4"/>
  <c r="Z20" i="1"/>
  <c r="Y20" i="1"/>
  <c r="X20" i="1"/>
  <c r="W20" i="1"/>
  <c r="V20" i="1"/>
  <c r="U20" i="1"/>
  <c r="E20" i="1"/>
  <c r="G20" i="1" s="1"/>
  <c r="I20" i="1" s="1"/>
  <c r="K20" i="1" s="1"/>
  <c r="M20" i="1" s="1"/>
  <c r="Z21" i="1"/>
  <c r="Y21" i="1"/>
  <c r="X21" i="1"/>
  <c r="W21" i="1"/>
  <c r="V21" i="1"/>
  <c r="U21" i="1"/>
  <c r="E21" i="1"/>
  <c r="G21" i="1" s="1"/>
  <c r="I21" i="1" s="1"/>
  <c r="K21" i="1" s="1"/>
  <c r="M21" i="1" s="1"/>
  <c r="Z24" i="1"/>
  <c r="Y24" i="1"/>
  <c r="X24" i="1"/>
  <c r="W24" i="1"/>
  <c r="V24" i="1"/>
  <c r="U24" i="1"/>
  <c r="E24" i="1"/>
  <c r="G24" i="1" s="1"/>
  <c r="I24" i="1" s="1"/>
  <c r="K24" i="1" s="1"/>
  <c r="M24" i="1" s="1"/>
  <c r="Z23" i="1"/>
  <c r="Y23" i="1"/>
  <c r="X23" i="1"/>
  <c r="W23" i="1"/>
  <c r="V23" i="1"/>
  <c r="U23" i="1"/>
  <c r="E23" i="1"/>
  <c r="G23" i="1" s="1"/>
  <c r="I23" i="1" s="1"/>
  <c r="K23" i="1" s="1"/>
  <c r="M23" i="1" s="1"/>
  <c r="Z25" i="1"/>
  <c r="Y25" i="1"/>
  <c r="X25" i="1"/>
  <c r="W25" i="1"/>
  <c r="V25" i="1"/>
  <c r="U25" i="1"/>
  <c r="E25" i="1"/>
  <c r="G25" i="1" s="1"/>
  <c r="I25" i="1" s="1"/>
  <c r="K25" i="1" s="1"/>
  <c r="M25" i="1"/>
  <c r="M3" i="1"/>
  <c r="K3" i="1"/>
  <c r="I3" i="1"/>
  <c r="G3" i="1"/>
  <c r="E31" i="1"/>
  <c r="E32" i="1"/>
  <c r="G32" i="1" s="1"/>
  <c r="I32" i="1" s="1"/>
  <c r="K32" i="1" s="1"/>
  <c r="M32" i="1" s="1"/>
  <c r="E33" i="1"/>
  <c r="G33" i="1" s="1"/>
  <c r="I33" i="1" s="1"/>
  <c r="K33" i="1" s="1"/>
  <c r="M33" i="1" s="1"/>
  <c r="E18" i="1"/>
  <c r="E19" i="1"/>
  <c r="G19" i="1" s="1"/>
  <c r="I19" i="1" s="1"/>
  <c r="K19" i="1" s="1"/>
  <c r="M19" i="1" s="1"/>
  <c r="E22" i="1"/>
  <c r="G22" i="1" s="1"/>
  <c r="I22" i="1" s="1"/>
  <c r="K22" i="1" s="1"/>
  <c r="M22" i="1" s="1"/>
  <c r="E3" i="1"/>
  <c r="H10" i="1"/>
  <c r="X10" i="1" s="1"/>
  <c r="W35" i="1"/>
  <c r="V35" i="1"/>
  <c r="Z34" i="1"/>
  <c r="Y34" i="1"/>
  <c r="X34" i="1"/>
  <c r="W34" i="1"/>
  <c r="V34" i="1"/>
  <c r="U34" i="1"/>
  <c r="Z33" i="1"/>
  <c r="Y33" i="1"/>
  <c r="X33" i="1"/>
  <c r="W33" i="1"/>
  <c r="V33" i="1"/>
  <c r="U33" i="1"/>
  <c r="Z32" i="1"/>
  <c r="Y32" i="1"/>
  <c r="X32" i="1"/>
  <c r="W32" i="1"/>
  <c r="V32" i="1"/>
  <c r="U32" i="1"/>
  <c r="Z31" i="1"/>
  <c r="Y31" i="1"/>
  <c r="X31" i="1"/>
  <c r="W31" i="1"/>
  <c r="V31" i="1"/>
  <c r="U31" i="1"/>
  <c r="Z30" i="1"/>
  <c r="Y30" i="1"/>
  <c r="X30" i="1"/>
  <c r="W30" i="1"/>
  <c r="V30" i="1"/>
  <c r="U30" i="1"/>
  <c r="Z29" i="1"/>
  <c r="Y29" i="1"/>
  <c r="X29" i="1"/>
  <c r="W29" i="1"/>
  <c r="V29" i="1"/>
  <c r="U29" i="1"/>
  <c r="Z28" i="1"/>
  <c r="Y28" i="1"/>
  <c r="X28" i="1"/>
  <c r="W28" i="1"/>
  <c r="V28" i="1"/>
  <c r="U28" i="1"/>
  <c r="Y27" i="1"/>
  <c r="X27" i="1"/>
  <c r="U27" i="1"/>
  <c r="Z26" i="1"/>
  <c r="Y26" i="1"/>
  <c r="X26" i="1"/>
  <c r="W26" i="1"/>
  <c r="V26" i="1"/>
  <c r="U26" i="1"/>
  <c r="Z22" i="1"/>
  <c r="Y22" i="1"/>
  <c r="X22" i="1"/>
  <c r="W22" i="1"/>
  <c r="V22" i="1"/>
  <c r="U22" i="1"/>
  <c r="Z19" i="1"/>
  <c r="Y19" i="1"/>
  <c r="X19" i="1"/>
  <c r="W19" i="1"/>
  <c r="V19" i="1"/>
  <c r="U19" i="1"/>
  <c r="Z18" i="1"/>
  <c r="Y18" i="1"/>
  <c r="X18" i="1"/>
  <c r="W18" i="1"/>
  <c r="V18" i="1"/>
  <c r="U18" i="1"/>
  <c r="Z17" i="1"/>
  <c r="Y17" i="1"/>
  <c r="X17" i="1"/>
  <c r="W17" i="1"/>
  <c r="V17" i="1"/>
  <c r="U17" i="1"/>
  <c r="Z16" i="1"/>
  <c r="Y16" i="1"/>
  <c r="X16" i="1"/>
  <c r="W16" i="1"/>
  <c r="V16" i="1"/>
  <c r="U16" i="1"/>
  <c r="Z15" i="1"/>
  <c r="Y15" i="1"/>
  <c r="X15" i="1"/>
  <c r="W15" i="1"/>
  <c r="V15" i="1"/>
  <c r="U15" i="1"/>
  <c r="F10" i="1"/>
  <c r="D10" i="1"/>
  <c r="V10" i="1" s="1"/>
  <c r="C35" i="1"/>
  <c r="C10" i="1" s="1"/>
  <c r="Z13" i="1"/>
  <c r="Y13" i="1"/>
  <c r="X13" i="1"/>
  <c r="W13" i="1"/>
  <c r="V13" i="1"/>
  <c r="U13" i="1"/>
  <c r="Z12" i="1"/>
  <c r="Y12" i="1"/>
  <c r="X12" i="1"/>
  <c r="W12" i="1"/>
  <c r="V12" i="1"/>
  <c r="U12" i="1"/>
  <c r="Z11" i="1"/>
  <c r="Y11" i="1"/>
  <c r="X11" i="1"/>
  <c r="W11" i="1"/>
  <c r="V11" i="1"/>
  <c r="U11" i="1"/>
  <c r="Z9" i="1"/>
  <c r="Y9" i="1"/>
  <c r="X9" i="1"/>
  <c r="W9" i="1"/>
  <c r="V9" i="1"/>
  <c r="U9" i="1"/>
  <c r="Z7" i="1"/>
  <c r="Y7" i="1"/>
  <c r="X7" i="1"/>
  <c r="W7" i="1"/>
  <c r="V7" i="1"/>
  <c r="U7" i="1"/>
  <c r="Z6" i="1"/>
  <c r="Y6" i="1"/>
  <c r="X6" i="1"/>
  <c r="W6" i="1"/>
  <c r="V6" i="1"/>
  <c r="U6" i="1"/>
  <c r="Z5" i="1"/>
  <c r="Y5" i="1"/>
  <c r="X5" i="1"/>
  <c r="W5" i="1"/>
  <c r="V5" i="1"/>
  <c r="U5" i="1"/>
  <c r="Z4" i="1"/>
  <c r="Y4" i="1"/>
  <c r="X4" i="1"/>
  <c r="W4" i="1"/>
  <c r="V4" i="1"/>
  <c r="U4" i="1"/>
  <c r="Z3" i="1"/>
  <c r="Y3" i="1"/>
  <c r="X3" i="1"/>
  <c r="W3" i="1"/>
  <c r="V3" i="1"/>
  <c r="U3" i="1"/>
  <c r="Z2" i="1"/>
  <c r="Y2" i="1"/>
  <c r="X2" i="1"/>
  <c r="W2" i="1"/>
  <c r="V2" i="1"/>
  <c r="U2" i="1"/>
  <c r="Z1" i="1"/>
  <c r="Y1" i="1"/>
  <c r="X1" i="1"/>
  <c r="W1" i="1"/>
  <c r="V1" i="1"/>
  <c r="U1" i="1"/>
  <c r="U35" i="1"/>
  <c r="S32" i="9"/>
  <c r="F6" i="9" s="1"/>
  <c r="P32" i="9"/>
  <c r="E6" i="9" s="1"/>
  <c r="M32" i="9"/>
  <c r="D6" i="9" s="1"/>
  <c r="J32" i="9"/>
  <c r="G32" i="9"/>
  <c r="B6" i="9" s="1"/>
  <c r="R32" i="9"/>
  <c r="F5" i="9" s="1"/>
  <c r="O32" i="9"/>
  <c r="E5" i="9" s="1"/>
  <c r="L32" i="9"/>
  <c r="I32" i="9"/>
  <c r="F32" i="9"/>
  <c r="B5" i="9" s="1"/>
  <c r="T32" i="9"/>
  <c r="Q32" i="9"/>
  <c r="N32" i="9"/>
  <c r="K32" i="9"/>
  <c r="E4" i="9" s="1"/>
  <c r="H32" i="9"/>
  <c r="B4" i="9" s="1"/>
  <c r="B32" i="9"/>
  <c r="D5" i="9" l="1"/>
  <c r="F4" i="9"/>
  <c r="C5" i="9"/>
  <c r="C4" i="9"/>
  <c r="E35" i="1"/>
  <c r="C6" i="9"/>
  <c r="D4" i="9"/>
  <c r="G18" i="1"/>
  <c r="E27" i="1"/>
  <c r="I14" i="2"/>
  <c r="D5" i="4"/>
  <c r="E14" i="2"/>
  <c r="G14" i="2"/>
  <c r="X14" i="2"/>
  <c r="K14" i="2"/>
  <c r="C23" i="4"/>
  <c r="D23" i="4"/>
  <c r="G23" i="4"/>
  <c r="E50" i="6"/>
  <c r="G50" i="6"/>
  <c r="K50" i="6"/>
  <c r="I50" i="6"/>
  <c r="F5" i="4"/>
  <c r="U10" i="1"/>
  <c r="E10" i="1"/>
  <c r="C14" i="1"/>
  <c r="U14" i="1" s="1"/>
  <c r="Y8" i="1"/>
  <c r="H8" i="1"/>
  <c r="U8" i="1"/>
  <c r="L8" i="1"/>
  <c r="L14" i="1" s="1"/>
  <c r="Z27" i="1"/>
  <c r="F28" i="4"/>
  <c r="Z35" i="1"/>
  <c r="L10" i="1"/>
  <c r="W27" i="1"/>
  <c r="F8" i="1"/>
  <c r="E28" i="4"/>
  <c r="W10" i="1"/>
  <c r="G10" i="1"/>
  <c r="V14" i="2"/>
  <c r="G31" i="1"/>
  <c r="G35" i="1" s="1"/>
  <c r="E5" i="4"/>
  <c r="W14" i="2"/>
  <c r="X35" i="1"/>
  <c r="T14" i="2"/>
  <c r="I10" i="1"/>
  <c r="Y35" i="1"/>
  <c r="J10" i="1"/>
  <c r="F23" i="4"/>
  <c r="G28" i="4"/>
  <c r="C28" i="4"/>
  <c r="D28" i="4"/>
  <c r="D8" i="1"/>
  <c r="D14" i="1" s="1"/>
  <c r="G5" i="4"/>
  <c r="C5" i="4"/>
  <c r="E23" i="4"/>
  <c r="X8" i="1" l="1"/>
  <c r="H14" i="1"/>
  <c r="X14" i="1" s="1"/>
  <c r="J14" i="1"/>
  <c r="I8" i="1"/>
  <c r="I14" i="1" s="1"/>
  <c r="F14" i="1"/>
  <c r="I18" i="1"/>
  <c r="G27" i="1"/>
  <c r="G68" i="6"/>
  <c r="K68" i="6"/>
  <c r="I68" i="6"/>
  <c r="E68" i="6"/>
  <c r="F25" i="4"/>
  <c r="D25" i="4"/>
  <c r="C25" i="4"/>
  <c r="E25" i="4"/>
  <c r="K8" i="1"/>
  <c r="F22" i="4"/>
  <c r="E22" i="4"/>
  <c r="G22" i="4"/>
  <c r="D22" i="4"/>
  <c r="C22" i="4"/>
  <c r="M10" i="1"/>
  <c r="Z10" i="1"/>
  <c r="F21" i="4"/>
  <c r="C21" i="4"/>
  <c r="G21" i="4"/>
  <c r="E21" i="4"/>
  <c r="D21" i="4"/>
  <c r="I31" i="1"/>
  <c r="I35" i="1" s="1"/>
  <c r="W8" i="1"/>
  <c r="W14" i="1"/>
  <c r="G8" i="1"/>
  <c r="G14" i="1" s="1"/>
  <c r="E8" i="1"/>
  <c r="E14" i="1" s="1"/>
  <c r="V8" i="1"/>
  <c r="V14" i="1"/>
  <c r="G25" i="4"/>
  <c r="K10" i="1"/>
  <c r="Y10" i="1"/>
  <c r="Y14" i="1"/>
  <c r="G24" i="4"/>
  <c r="M8" i="1"/>
  <c r="Z14" i="1"/>
  <c r="Z8" i="1"/>
  <c r="K14" i="1" l="1"/>
  <c r="K18" i="1"/>
  <c r="I27" i="1"/>
  <c r="M14" i="1"/>
  <c r="D24" i="4"/>
  <c r="C24" i="4"/>
  <c r="E26" i="4"/>
  <c r="D26" i="4"/>
  <c r="G26" i="4"/>
  <c r="C26" i="4"/>
  <c r="F26" i="4"/>
  <c r="E24" i="4"/>
  <c r="F24" i="4"/>
  <c r="K31" i="1"/>
  <c r="K35" i="1" s="1"/>
  <c r="K27" i="1" l="1"/>
  <c r="M18" i="1"/>
  <c r="M27" i="1" s="1"/>
  <c r="M31" i="1"/>
  <c r="M35" i="1" s="1"/>
</calcChain>
</file>

<file path=xl/sharedStrings.xml><?xml version="1.0" encoding="utf-8"?>
<sst xmlns="http://schemas.openxmlformats.org/spreadsheetml/2006/main" count="928" uniqueCount="379">
  <si>
    <t>Exercice comptable</t>
  </si>
  <si>
    <t>Actifs immobilisés</t>
  </si>
  <si>
    <t>Besoin en fonds de roulement (BFR)</t>
  </si>
  <si>
    <t>Cash</t>
  </si>
  <si>
    <t>Fonds propres</t>
  </si>
  <si>
    <t>DÉTAIL DU BFR</t>
  </si>
  <si>
    <t>Stocks</t>
  </si>
  <si>
    <t>Créances commerciales</t>
  </si>
  <si>
    <t>Autres</t>
  </si>
  <si>
    <t>Total</t>
  </si>
  <si>
    <t>DÉTAIL DE L'ENDETTEMENT FINANCIER</t>
  </si>
  <si>
    <t>Dettes &gt; 1 an</t>
  </si>
  <si>
    <t>Dettes &gt; 1 an échéant dans l'année</t>
  </si>
  <si>
    <t>Dettes &lt; 1 an</t>
  </si>
  <si>
    <t>Tendance</t>
  </si>
  <si>
    <t>BILAN</t>
  </si>
  <si>
    <t>Compte de résultats</t>
  </si>
  <si>
    <t>Annexes</t>
  </si>
  <si>
    <t>Résultat net</t>
  </si>
  <si>
    <t>CASH-FLOW SIMPLE</t>
  </si>
  <si>
    <t>Variation du BFR</t>
  </si>
  <si>
    <t>Investissements nets en actifs immobilisés</t>
  </si>
  <si>
    <t>Variation de l'endettement financier</t>
  </si>
  <si>
    <t>Versement de dividendes et tantièmes</t>
  </si>
  <si>
    <t>VARIATION DU CASH</t>
  </si>
  <si>
    <t>Autres charges d'exploitation</t>
  </si>
  <si>
    <t>Coordonnées du GRD</t>
  </si>
  <si>
    <t>Dénomination du GRD</t>
  </si>
  <si>
    <t>Numéro d'entreprise</t>
  </si>
  <si>
    <t>Secteur</t>
  </si>
  <si>
    <t>Coordonnées de la personne de contact à laquelle la CWaPE peut s'adresser pour poser toutes les questions relatives à la proposition tarifaire :</t>
  </si>
  <si>
    <t>NOM:</t>
  </si>
  <si>
    <t>PRENOM:</t>
  </si>
  <si>
    <t>FONCTION:</t>
  </si>
  <si>
    <t>ADRESSE:</t>
  </si>
  <si>
    <t>E-mail:</t>
  </si>
  <si>
    <t>Tel:</t>
  </si>
  <si>
    <t>Mobile:</t>
  </si>
  <si>
    <t>Objectifs</t>
  </si>
  <si>
    <t>Légende des cellules</t>
  </si>
  <si>
    <t>Cellules à remplir par le GRD</t>
  </si>
  <si>
    <t>Azerty</t>
  </si>
  <si>
    <t>Table des matières</t>
  </si>
  <si>
    <t>TAB3</t>
  </si>
  <si>
    <t>A</t>
  </si>
  <si>
    <t>B</t>
  </si>
  <si>
    <t>C</t>
  </si>
  <si>
    <t>D</t>
  </si>
  <si>
    <t>E</t>
  </si>
  <si>
    <t>F</t>
  </si>
  <si>
    <t>TAB2.1</t>
  </si>
  <si>
    <t>Intitulé</t>
  </si>
  <si>
    <t>Budget 2019</t>
  </si>
  <si>
    <t>TOTAL</t>
  </si>
  <si>
    <t>Evolution (%)</t>
  </si>
  <si>
    <t>Approvisionnements et marchandises</t>
  </si>
  <si>
    <t>Services et biens divers</t>
  </si>
  <si>
    <t>Intitulé libre 1</t>
  </si>
  <si>
    <t>Intitulé libre 2</t>
  </si>
  <si>
    <t>Intitulé libre 3</t>
  </si>
  <si>
    <t>Intitulé libre 4</t>
  </si>
  <si>
    <t>Intitulé libre 5</t>
  </si>
  <si>
    <t>Rémunérations, charges sociales et pensions</t>
  </si>
  <si>
    <t>G</t>
  </si>
  <si>
    <t>H</t>
  </si>
  <si>
    <t>I</t>
  </si>
  <si>
    <t>J</t>
  </si>
  <si>
    <t>K</t>
  </si>
  <si>
    <t>M</t>
  </si>
  <si>
    <t>L</t>
  </si>
  <si>
    <t>N</t>
  </si>
  <si>
    <t>O</t>
  </si>
  <si>
    <t>P</t>
  </si>
  <si>
    <t>Q</t>
  </si>
  <si>
    <t>R</t>
  </si>
  <si>
    <t>S</t>
  </si>
  <si>
    <t>T</t>
  </si>
  <si>
    <t>Référence</t>
  </si>
  <si>
    <t>Commentaires du GRD concernant ses hypothèses d'évolution des coûts</t>
  </si>
  <si>
    <t>Budget 2020</t>
  </si>
  <si>
    <t>Montant</t>
  </si>
  <si>
    <t>Variable : nombre de demandes de placement de CàB traitées</t>
  </si>
  <si>
    <t>Coût unitaire</t>
  </si>
  <si>
    <t>Variable : nombre de CàB pour lequel un rechargement est opéré au cours de la période concernée</t>
  </si>
  <si>
    <t>Variable : nombre de clients alimentés</t>
  </si>
  <si>
    <t>Variable : nombre de MOZA + EOC introduit</t>
  </si>
  <si>
    <t>Budget 2021</t>
  </si>
  <si>
    <t>Budget 2022</t>
  </si>
  <si>
    <t>Budget 2023</t>
  </si>
  <si>
    <t>Investissements de remplacement
(signe positif)</t>
  </si>
  <si>
    <t>Investissements d'extension
(signe positif)</t>
  </si>
  <si>
    <t>Interventions d'utilisateurs du réseau (signe négatif)</t>
  </si>
  <si>
    <t>Subsides 
(signe négatif)</t>
  </si>
  <si>
    <t>Investissements</t>
  </si>
  <si>
    <t>Plus-value indexation historique</t>
  </si>
  <si>
    <t>Subsides (prise en résultat)</t>
  </si>
  <si>
    <t>Terrains</t>
  </si>
  <si>
    <t>Compteurs à budget</t>
  </si>
  <si>
    <t>TOTAL INVESTISSEMENTS RESEAU</t>
  </si>
  <si>
    <t>Batiments administratifs</t>
  </si>
  <si>
    <t>Mobilier</t>
  </si>
  <si>
    <t>Matériel roulant</t>
  </si>
  <si>
    <t>Réseau fibre-optique</t>
  </si>
  <si>
    <t>Outillage et machines</t>
  </si>
  <si>
    <t>Logiciels</t>
  </si>
  <si>
    <t>TOTAL INVESTISSEMENTS HORS RESEAU</t>
  </si>
  <si>
    <t>TAB2.3</t>
  </si>
  <si>
    <t>Informations générales</t>
  </si>
  <si>
    <t>Montant emprunté</t>
  </si>
  <si>
    <t>Objet du financement</t>
  </si>
  <si>
    <t>Taux d'intérêt</t>
  </si>
  <si>
    <t>date d'échéance</t>
  </si>
  <si>
    <t>Solde à plus d'un an</t>
  </si>
  <si>
    <t>Solde à un au plus</t>
  </si>
  <si>
    <t>Charges annuelles</t>
  </si>
  <si>
    <t>Intitulé 1</t>
  </si>
  <si>
    <t>Intitulé 2</t>
  </si>
  <si>
    <t>Intitulé 3</t>
  </si>
  <si>
    <t>Intitulé 4</t>
  </si>
  <si>
    <t>Intitulé 5</t>
  </si>
  <si>
    <t>Intitulé 6</t>
  </si>
  <si>
    <t>Intitulé libre 6</t>
  </si>
  <si>
    <t>Intitulé 7</t>
  </si>
  <si>
    <t>Intitulé libre 7</t>
  </si>
  <si>
    <t>Intitulé 8</t>
  </si>
  <si>
    <t>Intitulé libre 8</t>
  </si>
  <si>
    <t>Intitulé 9</t>
  </si>
  <si>
    <t>Intitulé libre 9</t>
  </si>
  <si>
    <t>Intitulé 10</t>
  </si>
  <si>
    <t>Intitulé libre 10</t>
  </si>
  <si>
    <t>Intitulé 11</t>
  </si>
  <si>
    <t>Intitulé libre 11</t>
  </si>
  <si>
    <t>Intitulé 12</t>
  </si>
  <si>
    <t>Intitulé libre 12</t>
  </si>
  <si>
    <t>Intitulé 13</t>
  </si>
  <si>
    <t>Intitulé libre 13</t>
  </si>
  <si>
    <t>Intitulé 14</t>
  </si>
  <si>
    <t>Intitulé libre 14</t>
  </si>
  <si>
    <t>Intitulé 15</t>
  </si>
  <si>
    <t>Intitulé libre 15</t>
  </si>
  <si>
    <t>Intitulé 16</t>
  </si>
  <si>
    <t>Intitulé libre 16</t>
  </si>
  <si>
    <t>Intitulé 17</t>
  </si>
  <si>
    <t>Intitulé libre 17</t>
  </si>
  <si>
    <t>Intitulé 18</t>
  </si>
  <si>
    <t>Intitulé libre 18</t>
  </si>
  <si>
    <t>Intitulé 19</t>
  </si>
  <si>
    <t>Intitulé libre 19</t>
  </si>
  <si>
    <t>Intitulé 20</t>
  </si>
  <si>
    <t>Intitulé libre 20</t>
  </si>
  <si>
    <t>TAB2.4</t>
  </si>
  <si>
    <t>Endettement financier (signe négatif)</t>
  </si>
  <si>
    <t>Dividendes et tantièmes (signe négatif)</t>
  </si>
  <si>
    <t>Provisions et impôts différés (signe négatif)</t>
  </si>
  <si>
    <t>Budget 2018</t>
  </si>
  <si>
    <t>Comptes de régularisation de l'actif</t>
  </si>
  <si>
    <t>Autres créances</t>
  </si>
  <si>
    <t>VARIATION DU BFR</t>
  </si>
  <si>
    <t>INVESTISSEMENTS NETS</t>
  </si>
  <si>
    <t>VARIATION ENDETT. FIN.</t>
  </si>
  <si>
    <t>DIVID., TANT., AUTRES</t>
  </si>
  <si>
    <t>Moyenne cash flow simple</t>
  </si>
  <si>
    <t>Produits issus des tarifs périodiques</t>
  </si>
  <si>
    <t>Coûts relatifs aux entrepreneurs sous-traitants</t>
  </si>
  <si>
    <t>Coûts de location et d'entretien des bâtiments</t>
  </si>
  <si>
    <t>Coûts relatifs aux assurances</t>
  </si>
  <si>
    <t>Coûts relatifs aux honoraires de tiers (comptable, reviseurs, avocats, consultants, ...)</t>
  </si>
  <si>
    <t>Coûts de marketing et communication</t>
  </si>
  <si>
    <t>Emoluments et jetons de présence des administrateurs</t>
  </si>
  <si>
    <t>Frais de maintenance</t>
  </si>
  <si>
    <t>Achats de licences</t>
  </si>
  <si>
    <t>Frais de consultance</t>
  </si>
  <si>
    <t>Frais relatifs à l'infrastructure et aux serveurs</t>
  </si>
  <si>
    <t>Libellé libre à détailler</t>
  </si>
  <si>
    <t>Projet 1 à détailler</t>
  </si>
  <si>
    <t>Projet 2 à détailler</t>
  </si>
  <si>
    <t>Projet 3 à détailler</t>
  </si>
  <si>
    <t>Projet 4 à détailler</t>
  </si>
  <si>
    <t>Projet 5 à détailler</t>
  </si>
  <si>
    <t>Projet 6 à détailler</t>
  </si>
  <si>
    <t>Projet 7 à détailler</t>
  </si>
  <si>
    <t>Projet 8 à détailler</t>
  </si>
  <si>
    <t>Projet 9 à détailler</t>
  </si>
  <si>
    <t>Projet 10 à détailler</t>
  </si>
  <si>
    <t>TAB2.1.1</t>
  </si>
  <si>
    <t>Montant repris en TAB2.1</t>
  </si>
  <si>
    <t>Les données sont supposées être identiques à celles renseignées dans la proposition de revenu autorisé.</t>
  </si>
  <si>
    <t>Les données reprises en regard du budget 2019 sont supposées être identiques à celles renseignées dans la proposition de revenu autorisé.</t>
  </si>
  <si>
    <t>Les données doivent être identiques à celles renseignées dans la proposition de revenu autorisé.</t>
  </si>
  <si>
    <t>Réconciliation des coûts opérationnels d'informatique à l'exclusion des charges d'amortissement</t>
  </si>
  <si>
    <t>Réconciliation des charges sociales et salariales</t>
  </si>
  <si>
    <t>Cotisations patronales</t>
  </si>
  <si>
    <t>Rémunérations brutes</t>
  </si>
  <si>
    <t>Avantages extra-légaux</t>
  </si>
  <si>
    <t>Coûts de personnel</t>
  </si>
  <si>
    <t>Indemnités de rupture</t>
  </si>
  <si>
    <t>Evolution des effectifs</t>
  </si>
  <si>
    <t>Nbre ETP's réseau</t>
  </si>
  <si>
    <t>Coûts salariaux réseau</t>
  </si>
  <si>
    <t>Coûts salariaux ETP's hors réseau (administratifs)</t>
  </si>
  <si>
    <t>Nbre ETP's hors réseau</t>
  </si>
  <si>
    <t>Charge moyenne par ETP réseau</t>
  </si>
  <si>
    <t>Charge moyenne par ETP hors réseau</t>
  </si>
  <si>
    <t>Répartition des effectifs par département</t>
  </si>
  <si>
    <t>Nombre d'ETP</t>
  </si>
  <si>
    <t>Produits d'exploitation</t>
  </si>
  <si>
    <t>Produits issus des tarifs non périodiques (signe négatif)</t>
  </si>
  <si>
    <t>Autres produits d'exploitation (signe négatif)</t>
  </si>
  <si>
    <t>Activation des coûts (signe négatif)</t>
  </si>
  <si>
    <t>TAB2.1.2</t>
  </si>
  <si>
    <t>Dotations et reprises de réduction de valeurs sur les actifs régulés</t>
  </si>
  <si>
    <t>Moins-values sur la réalisation des actifs régulés</t>
  </si>
  <si>
    <t>Coûts liés à la gestion des compteurs à budget</t>
  </si>
  <si>
    <t>Charge d'amortissements</t>
  </si>
  <si>
    <t>Charges opérationnelles fixes à l'exclusion des charges d'amortissements</t>
  </si>
  <si>
    <t>Charges opérationnelles variables à l'exclusion des charges d'amortissements</t>
  </si>
  <si>
    <t>Coûts liés aux rechargements des compteurs à budget</t>
  </si>
  <si>
    <t>Coûts liés à la gestion clientèle</t>
  </si>
  <si>
    <t>Coûts liés àux déménagements problématiques (MOZA) et fins de contrat (EOC)</t>
  </si>
  <si>
    <t>Remarques</t>
  </si>
  <si>
    <t>TAB2.2.1</t>
  </si>
  <si>
    <t>TAB2.2.2</t>
  </si>
  <si>
    <t>TAB2.2.3</t>
  </si>
  <si>
    <t>TAB2.2.4</t>
  </si>
  <si>
    <t>TAB2.2.5</t>
  </si>
  <si>
    <t>Dettes commerciales (signe négatif)</t>
  </si>
  <si>
    <t>Dettes fiscales, sociales et salariales (signe négatif)</t>
  </si>
  <si>
    <t>Comptes de régularisation du passif (signe négatif)</t>
  </si>
  <si>
    <t>Autres dettes (signe négatif)</t>
  </si>
  <si>
    <t>Tantièmes, … + autres</t>
  </si>
  <si>
    <t>Contrôle de concordance</t>
  </si>
  <si>
    <t xml:space="preserve">Montant </t>
  </si>
  <si>
    <t>TAB2.5</t>
  </si>
  <si>
    <t>Charges opérationnelles (hors charges d'amortissements)</t>
  </si>
  <si>
    <t>TAB1</t>
  </si>
  <si>
    <t>Evolution du compte de résultats</t>
  </si>
  <si>
    <t>TAB2</t>
  </si>
  <si>
    <t>Détail des frais informatiques</t>
  </si>
  <si>
    <t>Détail des frais de personnel</t>
  </si>
  <si>
    <t>Evolution des charges nettes liées à la gestion des compteurs à budget</t>
  </si>
  <si>
    <t>Evolution des charges nettes liées au rechargement des compteurs à budget</t>
  </si>
  <si>
    <t>Evolution des charges nettes liées à la gestion de la clientèle propre</t>
  </si>
  <si>
    <t>Evolution des charges nettes liées à la gestion des MOZA et EOC</t>
  </si>
  <si>
    <t>Evolution de l'actif régulé</t>
  </si>
  <si>
    <t>Evolution des financements</t>
  </si>
  <si>
    <t>Evolution des provisions</t>
  </si>
  <si>
    <t>Evolution des flux de trésorerie</t>
  </si>
  <si>
    <t>Représentation graphique des évolutions</t>
  </si>
  <si>
    <t>TAB2.6</t>
  </si>
  <si>
    <t>TAB4</t>
  </si>
  <si>
    <t>Coûts informatiques</t>
  </si>
  <si>
    <t>Dotations et reprises de provision</t>
  </si>
  <si>
    <t>Produits financiers</t>
  </si>
  <si>
    <t xml:space="preserve">Charges d'amortissement des actifs régulés </t>
  </si>
  <si>
    <t>Charges d'amortissement/désaffectations relatives aux plus-values iRAB et indexation historique</t>
  </si>
  <si>
    <t>Subsides en capital portés en compte de résultats</t>
  </si>
  <si>
    <t>Plus-value sur la réalisation des actifs régulés (signe négatif)</t>
  </si>
  <si>
    <t>Annexe</t>
  </si>
  <si>
    <t>Charges nettes variables à l'exclusion des charges d'amortissement</t>
  </si>
  <si>
    <t>Main d'œuvre technique</t>
  </si>
  <si>
    <t>Main d'œuvre administrative</t>
  </si>
  <si>
    <t>Charges nettes fixes à l'exclusion des charges d'amortissement</t>
  </si>
  <si>
    <t>Charges d'amortissement</t>
  </si>
  <si>
    <t>Veuillez décrire ci-dessous les hypothèses retenues pour les évolutions pour les différents paramètres repris ci-dessus.</t>
  </si>
  <si>
    <t>Veuillez justifier les hypothèses relatives à l'évolution des différents paramètres repris ci-dessus entre 2019 et 2020</t>
  </si>
  <si>
    <t>Veuillez justifier les hypothèses relatives à l'évolution des différents paramètres repris ci-dessus entre 2020 et 2021</t>
  </si>
  <si>
    <t>Veuillez justifier les hypothèses relatives à l'évolution des différents paramètres repris ci-dessus entre 2021 et 2022</t>
  </si>
  <si>
    <t>Veuillez justifier les hypothèses relatives à l'évolution des différents paramètres repris ci-dessus entre 2022 et 2023</t>
  </si>
  <si>
    <t>Annexe / référence</t>
  </si>
  <si>
    <t>U</t>
  </si>
  <si>
    <t>V</t>
  </si>
  <si>
    <t>Charges de pensions et d'obligations similaires (à l'exclusion des charges de pension non capitalisées et des cotisations de responsabilisation ONSS/APL)</t>
  </si>
  <si>
    <t>Autres charges sociales et salariales</t>
  </si>
  <si>
    <t>Charges financières hors intérêts sur les financements</t>
  </si>
  <si>
    <t>Frais de personnel relatifs à l'IT investis non imputés ci-dessus</t>
  </si>
  <si>
    <t>Ecart observé</t>
  </si>
  <si>
    <t>Réconciliation de l'écart à détailler</t>
  </si>
  <si>
    <t>C.2.1.1.a. Concordance entre le détail des charges opérationnelles des frais informatiques (à l'exclusion des charges d'amortissements et des montants investis) et le tableau de synthèse (TAB2.1)</t>
  </si>
  <si>
    <t>Montant repris en TAB2.3 en regard des logiciels informatiques</t>
  </si>
  <si>
    <t>Valeur des actifs régulés au 01/01/N</t>
  </si>
  <si>
    <t>Investissements de l'année</t>
  </si>
  <si>
    <t>Désinvestissements de l'année</t>
  </si>
  <si>
    <t>Amortissements et réductions de valeur de l'année</t>
  </si>
  <si>
    <t>Valeur des actifs régulés au 31/12/N</t>
  </si>
  <si>
    <t>Actifs nets des subsides et intervention URD</t>
  </si>
  <si>
    <t>Plus-value iRAB</t>
  </si>
  <si>
    <t>Actifs (signe négatif)</t>
  </si>
  <si>
    <t>Plus-value indexation historique (signe négatif)</t>
  </si>
  <si>
    <t>Plus-value iRAB (signe négatif)</t>
  </si>
  <si>
    <t>C.2.4.a. concordance entre les charges d'intérêt renseignées dans l'onglet TAB2 et le détail ci-dessous.</t>
  </si>
  <si>
    <t>C.2.4.c. Concordance entre le solde des dettes à plus d'un an échéant dans l'année repris ci-dessous et les données reprises dans l'onglet TAB1</t>
  </si>
  <si>
    <t>C.2.4.b. Concordance solde des dettes à plus d'un an repris ci-dessuus et les données reprises dans l'onglet TAB1</t>
  </si>
  <si>
    <t>Provisions au 1er janvier N</t>
  </si>
  <si>
    <t>Dotations de l'année (signe positif)</t>
  </si>
  <si>
    <t>Reprises de provisions (signe négatif)</t>
  </si>
  <si>
    <t>Provisions au 31 décembre N</t>
  </si>
  <si>
    <t xml:space="preserve">TOTAL </t>
  </si>
  <si>
    <t>Montant repris dans l'onglet TAB2.1</t>
  </si>
  <si>
    <t>Montant repris dans l'onglet TAB1</t>
  </si>
  <si>
    <t>C.2.5.a. Concordance entre le détail des provisions et le tableau de synthèse des évolutions bilancielles (TAB1)</t>
  </si>
  <si>
    <t>C.2.5.b. Concordance entre le détail des provisions et le tableau de synthèse des évolutions bilancielles (TAB9)</t>
  </si>
  <si>
    <t>Charges nettes contrôlables (signe négatif)</t>
  </si>
  <si>
    <t>Charges nettes non-contrôlables (signe négatif)</t>
  </si>
  <si>
    <t>Le GRD reprend ici les hypothèses qui lui sont propres sans tenir compte des montants renseignés dans la proposition de revenu autorisé.</t>
  </si>
  <si>
    <t>Charges d'amortissement déduction faite de la prise en résultat des subsides en capital</t>
  </si>
  <si>
    <t>a</t>
  </si>
  <si>
    <t>Cellules remplies par le GRD</t>
  </si>
  <si>
    <t>Commentaires/instructions</t>
  </si>
  <si>
    <t>Coûts liés aux raccordements standard gratuits</t>
  </si>
  <si>
    <t>Evolution des charges nettes liées aux raccordements standard gratuits</t>
  </si>
  <si>
    <t>Bâtiments industriels</t>
  </si>
  <si>
    <t>Canalisations - MP</t>
  </si>
  <si>
    <t>Canalisations - BP</t>
  </si>
  <si>
    <t>Cabines/stations - MP</t>
  </si>
  <si>
    <t>Cabines/stations - BP</t>
  </si>
  <si>
    <t>Raccordements - MP</t>
  </si>
  <si>
    <t>Raccordements - BP</t>
  </si>
  <si>
    <t>Appareils de mesure - MP</t>
  </si>
  <si>
    <t>Appareils de mesure - BP</t>
  </si>
  <si>
    <t>Compteurs télérelevés</t>
  </si>
  <si>
    <t>Business Plan Gaz | 2019-2023</t>
  </si>
  <si>
    <t xml:space="preserve">Au travers ce plan d'affaires, le GRD présente l'évolution chiffrée des charges, produits et investissements relatifs à son activité régulée entre le 31 décembre 2018 et le 31 décembre 2023. Le GRD justifie à travers la note accompagnatrice (document Word) les hypothèses structurantes et les principaux indicateurs de coûts sous-jacents aux données chiffrées ainsi que la politique de financement et de distribution du résultat que le GRD compte mener au cours de la période régulatoire. Le Business Plan doit également expliciter les actions envisagées au cours des années 2019 à 2023 pour maîtriser les coûts contrôlables afin que leur niveau ne dépasse pas le plafond déterminé. Le contenu minimum de la note accompagnatrice au Business Plan est défini par la CWaPE.      
</t>
  </si>
  <si>
    <t>TAB B</t>
  </si>
  <si>
    <t>Instructions pour compléter le Business Plan</t>
  </si>
  <si>
    <t>Retour page de garde</t>
  </si>
  <si>
    <t>Tableau concerné</t>
  </si>
  <si>
    <t>Description</t>
  </si>
  <si>
    <t>Charges nettes relatives aux projets spécifiques (signe négatif)</t>
  </si>
  <si>
    <t>Charges d'intérêts sur emprunt (signe négatif)</t>
  </si>
  <si>
    <t>Charges nettes contrôlables - hors OSP</t>
  </si>
  <si>
    <t>Charges nettes contrôlables - OSP</t>
  </si>
  <si>
    <t>Evolution des charges nettes contrôlables</t>
  </si>
  <si>
    <t>Charges nettes hors charges nettes liées aux immobilisations</t>
  </si>
  <si>
    <t xml:space="preserve">Charges nettes liées aux immobilisations </t>
  </si>
  <si>
    <t>TOTAL charges nettes contrôlables hors OSP</t>
  </si>
  <si>
    <t>TOTAL charges nettes contrôlables OSP</t>
  </si>
  <si>
    <t>TOTAL charges nettes contrôlables</t>
  </si>
  <si>
    <t>TOTAL des charges nettes contrôlables repris dans la proposition de revenu autorisé</t>
  </si>
  <si>
    <t>DIFFERENCE</t>
  </si>
  <si>
    <t>Total coûts IT hors projets</t>
  </si>
  <si>
    <t>Total coûts projets IT</t>
  </si>
  <si>
    <t>C.2.1.1.b. Concordance entre le détail des des frais informatiques investis et les investissements en logiciels (TAB 2.3)</t>
  </si>
  <si>
    <t xml:space="preserve">Charges émanant de factures émises par la société FeReSO dans le cadre du processus de réconciliation </t>
  </si>
  <si>
    <t xml:space="preserve">Redevance de voirie </t>
  </si>
  <si>
    <t>Charge fiscale résultant de l'application de l'impôt des sociétés</t>
  </si>
  <si>
    <t>Autres impôts, taxes, redevances, surcharges, précomptes immobiliers et mobiliers</t>
  </si>
  <si>
    <t>Cotisations de responsabilisation de l’ONSSAPL</t>
  </si>
  <si>
    <t>Charges de pension non-capitalisées (uniquement destiné à ORES)</t>
  </si>
  <si>
    <t>Charges émanant de factures d’achat de gaz émises par un fournisseur commercial pour l'alimentation de la clientèle propre du GRD</t>
  </si>
  <si>
    <t>Charges de distribution supportées par le GRD pour l'alimentation de clientèle propre</t>
  </si>
  <si>
    <t xml:space="preserve">Produits issus de la facturation de la fourniture de gaz à la clientèle propre du gestionnaire de réseau de distribution ainsi que le montant de la compensation versée par la CREG </t>
  </si>
  <si>
    <t xml:space="preserve">Indemnités versées aux fournisseurs de gaz, résultant du retard de placement des compteurs à budget </t>
  </si>
  <si>
    <t>Charges et produits liés à l’achat de gaz SER</t>
  </si>
  <si>
    <t>TOTAL charges et produits non-contrôlables hors OSP</t>
  </si>
  <si>
    <t>TOTAL charges et produits non-contrôlables OSP</t>
  </si>
  <si>
    <t>TOTAL charges non-contrôlables</t>
  </si>
  <si>
    <t>Evolution des charges et produits non-contrôlables</t>
  </si>
  <si>
    <t>Ce tableau présente une vision synthétique des fonds propres, du besoin en fond de roulement (BFR) et de l'endettement prévisionnels du GRD pour les années 2019 à 2023. A l'exception des données relatives à l'endettement, les données reprises dans ce tableau correspondent aux données bilantaires de la proposition de revenu autorisé.</t>
  </si>
  <si>
    <t>Ce tableau présente une synthèse du compte de résultat prévisionnel du GRD pour les années 2019 à 2023. Le GRD renseigne :
- les montants prévisionnels des produits issus des tarifs périodiques (correspond au montant du revenu autorisé)
- des charges nettes contrôlables dont le détail est repris au tableau 2.1
- des charges nettes non-contrôlables dont le détail est repris au tableau 2.5 et qui correspondent aux montants repris dans la proposition de revenu autorisé
- des charges d'intérêts sur emprunt dont le détail est repris au tableau 2.4</t>
  </si>
  <si>
    <t>Ce tableau présente l'évolution des charges nettes contrôlables prévisionnelles (OSP et non-OSP) au cours de la période régulatoire. Les données relatives aux rémunérations, charges sociales et pensions se complètent automatiquement sur base du tableau 2.1.2. Les données relatives aux obligations de service public se complètent automatiquement sur base des tableaux 2.2.1 à 2.2.5. Les hypothèses prises en compte sont détaillées de façon exhaustive soit dans la note accompagnatrice, soit dans les cases prévues à cet effet en-dessous du tableau. Le GRD renseigne également le montant des charges nettes contrôlables repris dans la proposition de revenu autorisé afin de le comparer avec les estimations réalisées par le GRD pour les années 2020 à 2023.</t>
  </si>
  <si>
    <t>Ce tableau présente l'évolution des coûts informatiques prévisionnels investis et non-investis du GRD au cours de la période régulatoire. Le GRD renseigne les différentes catégories de coûts IT et les différents projets IT et indique, pour chaque catégorie et projet, le montant investi et le montant non-investi. Le total des coûts informatiques non-investis doit réconcilier avec le montant renseigné au TAB 2.1. Le total des coûts informatiques investis doit réconcilier avec le montant repris au TAB 2.3 en tant qu'investissements informatiques.</t>
  </si>
  <si>
    <t>Ce tableau présente l'évolution des charges sociales et salariales prévisionnelles du GRD au cours de la période régulatoire. Sur la base de son organigramme, le GRD répartit les effectifs (nombre d'ETP's) par département/service.</t>
  </si>
  <si>
    <t>Le GRD renseigne les meilleures estimations des charges nettes liées à la gestion des compteurs à budget pour les années 2019 à 2023 en distinguant les charges nettes variables, les charges nettes fixes et les charges d'amortissement ainsi que les meilleures estimations du nombre de demandes de placement de CàB traitées annuellement.   Les hypothèses prises en compte sont détaillées de manière exhaustive soit dans les cases prévues à cet effet en-dessous du tableau, soit dans la note accompagnatrice.</t>
  </si>
  <si>
    <t>Le GRD renseigne les meilleures estimations des charges nettes liées au rechargement des compteurs à budget pour les années 2019 à 2023 en distinguant les charges nettes variables, les charges nettes fixes et les charges d'amortissement ainsi que les meilleures estimations du nombre de compteurs à budget pour lequel un rechargement est opéré au cours de l'année. Les hypothèses prises en compte sont détaillées de manière exhaustive soit dans les cases prévues à cet effet en-dessous du tableau, soit dans la note accompagnatrice.</t>
  </si>
  <si>
    <t>Le GRD renseigne les meilleures estimations des charges nettes liées à la gestion de la clientèle pour les années 2019 à 2023 en distinguant les charges nettes variables, les charges nettes fixes et les charges d'amortissement ainsi que les meilleures estimations du nombre de clients alimentés annuellement. Les hypothèses prises en compte sont détaillées de manière exhaustive soit dans les cases prévues à cet effet en-dessous du tableau, soit dans la note accompagnatrice.</t>
  </si>
  <si>
    <t>Le GRD renseigne les meilleures estimations des charges nettes liés à la gestion des MOZA et EOC pour les années 2019 à 2023 en distinguant les charges nettes variables, les charges nettes fixes et les charges d'amortissement ainsi que les meilleures estimations du nombre de MOZA et EOC introduit annuellement. Les hypothèses prises en compte sont détaillées de manière exhaustive soit dans les cases prévues à cet effet en-dessous du tableau, soit dans la note accompagnatrice.</t>
  </si>
  <si>
    <t>Le GRD renseigne, pour chaque catégorie d'actif régulé, le montant des investissements, des désinvestissements, des interventions tiers, des subsides, des amortissements réels ou prévisionnels pour les années 2019 à 2023. Le GRD renseigne également le montant de la plus-value iRAB, de la plus-value historique et leur amortissement respectif pour les années 2019 à 2023. Ce tableau correspond au tableau 6.2 de la proposition de revenu autorisé.</t>
  </si>
  <si>
    <t>Ce tableau présente l'évolution des financements du GRD au cours de la période régulatoire. Le GRD renseigne dans ce tableau le détail des emprunts prévisionnels pour les années 2019 à 2023 en détaillant pour chaque emprunt, son objet, le taux d'intérêt, la date d'échéance et la charge d'intérêt annuelle.</t>
  </si>
  <si>
    <t xml:space="preserve">Ce tableau présente l'évolution des provisions au cours de la période régulatoire. Il correspond, pour les années 2019 à 2023, au tableau 9.3 de la proposition de revenu autorisé.  </t>
  </si>
  <si>
    <t>Ce tableau présente l'évolution des coûts non-contrôlables du GRD au cours de la période régulatoire. Il correspond au tableau 5 de la proposition de revenu autorisé.</t>
  </si>
  <si>
    <t>Ce tableau présente l'évolution des flux de trésorie du GRD au cours de la période régulatoire. Il se complète automatiquement sur base des tableaux précédents.</t>
  </si>
  <si>
    <t>Ce tableau représente sous forme de graphique l'évolution du cash flow, du Besoin en Fond de Roulement, des investissements nets, des variations de l'endettement, des dividendes et tantièmes et du cash.</t>
  </si>
  <si>
    <t>N/A</t>
  </si>
  <si>
    <t>TAB2.2.7</t>
  </si>
  <si>
    <t>TAB2.2.6</t>
  </si>
  <si>
    <t>Synthèse des éléments du bilan</t>
  </si>
  <si>
    <t>Le GRD renseigne les meilleures estimations des charges d'amortissement des raccordements standards gratuits pour les années 2019 à 2023. Les hypothèses prises en compte sont détaillées de manière exhaustive soit dans les cases prévues à cet effet en-dessous du tableau, soit dans la note accompagnatrice.</t>
  </si>
  <si>
    <t xml:space="preserve">Réductions de valeur </t>
  </si>
  <si>
    <t>variation des provisions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</si>
</sst>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yy;@"/>
    <numFmt numFmtId="165" formatCode="d/mm/yyyy;@"/>
  </numFmts>
  <fonts count="33" x14ac:knownFonts="1">
    <font>
      <sz val="10"/>
      <color theme="1"/>
      <name val="Trebuchet MS"/>
      <family val="2"/>
    </font>
    <font>
      <sz val="10"/>
      <color theme="1"/>
      <name val="Trebuchet MS"/>
      <family val="2"/>
    </font>
    <font>
      <sz val="10"/>
      <color theme="0"/>
      <name val="Trebuchet MS"/>
      <family val="2"/>
    </font>
    <font>
      <sz val="9"/>
      <color rgb="FF786860"/>
      <name val="Trebuchet MS"/>
      <family val="2"/>
    </font>
    <font>
      <sz val="8"/>
      <color rgb="FF786860"/>
      <name val="Trebuchet MS"/>
      <family val="2"/>
    </font>
    <font>
      <b/>
      <sz val="9"/>
      <color rgb="FF786860"/>
      <name val="Trebuchet MS"/>
      <family val="2"/>
    </font>
    <font>
      <sz val="9"/>
      <color rgb="FF786860"/>
      <name val="Wingdings 3"/>
      <family val="1"/>
      <charset val="2"/>
    </font>
    <font>
      <sz val="8"/>
      <color theme="1"/>
      <name val="Trebuchet MS"/>
      <family val="2"/>
    </font>
    <font>
      <b/>
      <sz val="8"/>
      <color theme="0"/>
      <name val="Trebuchet MS"/>
      <family val="2"/>
    </font>
    <font>
      <sz val="9"/>
      <color theme="0"/>
      <name val="Trebuchet MS"/>
      <family val="2"/>
    </font>
    <font>
      <sz val="8"/>
      <name val="Trebuchet MS"/>
      <family val="2"/>
    </font>
    <font>
      <sz val="14"/>
      <color theme="0"/>
      <name val="Trebuchet MS"/>
      <family val="2"/>
    </font>
    <font>
      <sz val="16"/>
      <color theme="0"/>
      <name val="Trebuchet MS"/>
      <family val="2"/>
    </font>
    <font>
      <b/>
      <sz val="8"/>
      <color theme="1"/>
      <name val="Trebuchet MS"/>
      <family val="2"/>
    </font>
    <font>
      <u/>
      <sz val="10"/>
      <color theme="10"/>
      <name val="Trebuchet MS"/>
      <family val="2"/>
    </font>
    <font>
      <b/>
      <sz val="18"/>
      <color theme="5"/>
      <name val="Trebuchet MS"/>
      <family val="2"/>
    </font>
    <font>
      <b/>
      <sz val="18"/>
      <color theme="1"/>
      <name val="Trebuchet MS"/>
      <family val="2"/>
    </font>
    <font>
      <b/>
      <sz val="16"/>
      <color theme="0"/>
      <name val="Trebuchet MS"/>
      <family val="2"/>
    </font>
    <font>
      <i/>
      <sz val="8"/>
      <color theme="4"/>
      <name val="Trebuchet MS"/>
      <family val="2"/>
    </font>
    <font>
      <sz val="8"/>
      <color theme="0"/>
      <name val="Trebuchet MS"/>
      <family val="2"/>
    </font>
    <font>
      <b/>
      <sz val="10"/>
      <color theme="5"/>
      <name val="Trebuchet MS"/>
      <family val="2"/>
    </font>
    <font>
      <i/>
      <sz val="8"/>
      <color theme="5"/>
      <name val="Trebuchet MS"/>
      <family val="2"/>
    </font>
    <font>
      <i/>
      <sz val="8"/>
      <color rgb="FFFF0000"/>
      <name val="Trebuchet MS"/>
      <family val="2"/>
    </font>
    <font>
      <sz val="10"/>
      <color rgb="FF9C6500"/>
      <name val="Trebuchet MS"/>
      <family val="2"/>
    </font>
    <font>
      <b/>
      <sz val="9"/>
      <color theme="0"/>
      <name val="Trebuchet MS"/>
      <family val="2"/>
    </font>
    <font>
      <sz val="9"/>
      <color theme="1"/>
      <name val="Trebuchet MS"/>
      <family val="2"/>
    </font>
    <font>
      <sz val="12"/>
      <color theme="0"/>
      <name val="Calibri"/>
      <family val="2"/>
      <scheme val="minor"/>
    </font>
    <font>
      <b/>
      <sz val="8"/>
      <color theme="5"/>
      <name val="Trebuchet MS"/>
      <family val="2"/>
    </font>
    <font>
      <sz val="8"/>
      <color rgb="FF786860"/>
      <name val="Wingdings 3"/>
      <family val="1"/>
      <charset val="2"/>
    </font>
    <font>
      <i/>
      <sz val="8"/>
      <color theme="1"/>
      <name val="Trebuchet MS"/>
      <family val="2"/>
    </font>
    <font>
      <i/>
      <sz val="10"/>
      <color rgb="FFFF0000"/>
      <name val="Trebuchet MS"/>
      <family val="2"/>
    </font>
    <font>
      <i/>
      <sz val="8"/>
      <name val="Trebuchet MS"/>
      <family val="2"/>
    </font>
    <font>
      <b/>
      <sz val="10"/>
      <color theme="0"/>
      <name val="Trebuchet MS"/>
      <family val="2"/>
    </font>
  </fonts>
  <fills count="14">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5"/>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6" tint="0.79998168889431442"/>
        <bgColor indexed="64"/>
      </patternFill>
    </fill>
    <fill>
      <patternFill patternType="darkUp">
        <fgColor theme="5"/>
        <bgColor theme="0"/>
      </patternFill>
    </fill>
    <fill>
      <patternFill patternType="solid">
        <fgColor rgb="FFFFEB9C"/>
      </patternFill>
    </fill>
    <fill>
      <patternFill patternType="solid">
        <fgColor theme="0" tint="-4.9989318521683403E-2"/>
        <bgColor indexed="64"/>
      </patternFill>
    </fill>
    <fill>
      <patternFill patternType="solid">
        <fgColor theme="7" tint="0.59999389629810485"/>
        <bgColor indexed="64"/>
      </patternFill>
    </fill>
  </fills>
  <borders count="57">
    <border>
      <left/>
      <right/>
      <top/>
      <bottom/>
      <diagonal/>
    </border>
    <border>
      <left style="dashDot">
        <color theme="5"/>
      </left>
      <right style="dashDot">
        <color theme="5"/>
      </right>
      <top style="dashDot">
        <color theme="5"/>
      </top>
      <bottom style="dashDot">
        <color theme="5"/>
      </bottom>
      <diagonal/>
    </border>
    <border>
      <left/>
      <right/>
      <top/>
      <bottom style="thin">
        <color theme="5"/>
      </bottom>
      <diagonal/>
    </border>
    <border>
      <left style="thin">
        <color theme="0"/>
      </left>
      <right style="thin">
        <color theme="0"/>
      </right>
      <top style="dashDot">
        <color theme="5"/>
      </top>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thick">
        <color theme="0"/>
      </left>
      <right style="thick">
        <color theme="0"/>
      </right>
      <top style="thick">
        <color theme="0"/>
      </top>
      <bottom style="thick">
        <color theme="0"/>
      </bottom>
      <diagonal/>
    </border>
    <border>
      <left style="dashDot">
        <color theme="5"/>
      </left>
      <right style="dashDot">
        <color theme="5"/>
      </right>
      <top/>
      <bottom style="dashDot">
        <color theme="5"/>
      </bottom>
      <diagonal/>
    </border>
    <border>
      <left style="dashDot">
        <color theme="5"/>
      </left>
      <right style="dashDot">
        <color theme="5"/>
      </right>
      <top style="dashDot">
        <color theme="5"/>
      </top>
      <bottom/>
      <diagonal/>
    </border>
    <border>
      <left style="medium">
        <color theme="5"/>
      </left>
      <right style="medium">
        <color theme="5"/>
      </right>
      <top style="medium">
        <color theme="5"/>
      </top>
      <bottom style="medium">
        <color theme="5"/>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5"/>
      </left>
      <right style="thin">
        <color theme="5"/>
      </right>
      <top style="thin">
        <color theme="5"/>
      </top>
      <bottom style="thin">
        <color theme="5"/>
      </bottom>
      <diagonal/>
    </border>
    <border>
      <left style="thin">
        <color theme="5"/>
      </left>
      <right style="thin">
        <color theme="0"/>
      </right>
      <top style="thin">
        <color theme="5"/>
      </top>
      <bottom style="thin">
        <color theme="5"/>
      </bottom>
      <diagonal/>
    </border>
    <border>
      <left style="thin">
        <color theme="0"/>
      </left>
      <right style="thin">
        <color theme="0"/>
      </right>
      <top style="thin">
        <color theme="5"/>
      </top>
      <bottom style="thin">
        <color theme="5"/>
      </bottom>
      <diagonal/>
    </border>
    <border>
      <left style="thin">
        <color theme="0"/>
      </left>
      <right style="thin">
        <color theme="5"/>
      </right>
      <top style="thin">
        <color theme="5"/>
      </top>
      <bottom style="thin">
        <color theme="5"/>
      </bottom>
      <diagonal/>
    </border>
    <border>
      <left style="thin">
        <color theme="0"/>
      </left>
      <right style="thin">
        <color theme="0"/>
      </right>
      <top style="thin">
        <color theme="0"/>
      </top>
      <bottom style="thin">
        <color theme="0"/>
      </bottom>
      <diagonal/>
    </border>
    <border>
      <left/>
      <right/>
      <top style="thin">
        <color theme="5"/>
      </top>
      <bottom style="medium">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dashDot">
        <color theme="5"/>
      </left>
      <right style="dashDot">
        <color theme="5"/>
      </right>
      <top/>
      <bottom/>
      <diagonal/>
    </border>
    <border>
      <left style="dashDot">
        <color theme="5"/>
      </left>
      <right/>
      <top/>
      <bottom/>
      <diagonal/>
    </border>
    <border>
      <left/>
      <right/>
      <top style="thin">
        <color theme="0"/>
      </top>
      <bottom style="thin">
        <color theme="0"/>
      </bottom>
      <diagonal/>
    </border>
    <border>
      <left/>
      <right/>
      <top style="thin">
        <color theme="0"/>
      </top>
      <bottom/>
      <diagonal/>
    </border>
    <border>
      <left style="medium">
        <color theme="5"/>
      </left>
      <right/>
      <top style="thin">
        <color theme="0"/>
      </top>
      <bottom style="thin">
        <color theme="0"/>
      </bottom>
      <diagonal/>
    </border>
    <border>
      <left style="medium">
        <color theme="5"/>
      </left>
      <right/>
      <top style="thin">
        <color theme="0"/>
      </top>
      <bottom/>
      <diagonal/>
    </border>
    <border>
      <left/>
      <right/>
      <top style="dashDot">
        <color theme="5"/>
      </top>
      <bottom style="dashDot">
        <color theme="5"/>
      </bottom>
      <diagonal/>
    </border>
    <border>
      <left style="medium">
        <color theme="5"/>
      </left>
      <right/>
      <top style="medium">
        <color theme="5"/>
      </top>
      <bottom style="dashDot">
        <color theme="5"/>
      </bottom>
      <diagonal/>
    </border>
    <border>
      <left/>
      <right/>
      <top style="medium">
        <color theme="5"/>
      </top>
      <bottom style="dashDot">
        <color theme="5"/>
      </bottom>
      <diagonal/>
    </border>
    <border>
      <left style="dashDot">
        <color theme="5"/>
      </left>
      <right/>
      <top style="dashDot">
        <color theme="5"/>
      </top>
      <bottom style="dashDot">
        <color theme="5"/>
      </bottom>
      <diagonal/>
    </border>
    <border>
      <left/>
      <right style="dashDot">
        <color theme="5"/>
      </right>
      <top style="dashDot">
        <color theme="5"/>
      </top>
      <bottom style="dashDot">
        <color theme="5"/>
      </bottom>
      <diagonal/>
    </border>
    <border>
      <left style="thin">
        <color theme="0"/>
      </left>
      <right/>
      <top/>
      <bottom/>
      <diagonal/>
    </border>
    <border>
      <left/>
      <right style="thin">
        <color theme="0"/>
      </right>
      <top/>
      <bottom/>
      <diagonal/>
    </border>
    <border>
      <left style="dashDot">
        <color theme="5"/>
      </left>
      <right style="dashDot">
        <color theme="5"/>
      </right>
      <top style="dashDot">
        <color theme="5"/>
      </top>
      <bottom style="thin">
        <color theme="0"/>
      </bottom>
      <diagonal/>
    </border>
    <border>
      <left style="dashDot">
        <color theme="5"/>
      </left>
      <right/>
      <top style="thin">
        <color theme="0"/>
      </top>
      <bottom style="dashDot">
        <color theme="5"/>
      </bottom>
      <diagonal/>
    </border>
    <border>
      <left/>
      <right style="dashDot">
        <color theme="5"/>
      </right>
      <top style="thin">
        <color theme="0"/>
      </top>
      <bottom style="dashDot">
        <color theme="5"/>
      </bottom>
      <diagonal/>
    </border>
    <border>
      <left style="dashDot">
        <color theme="5"/>
      </left>
      <right style="dashDot">
        <color theme="5"/>
      </right>
      <top style="thin">
        <color theme="0"/>
      </top>
      <bottom style="dashDot">
        <color theme="5"/>
      </bottom>
      <diagonal/>
    </border>
    <border>
      <left style="dashDot">
        <color theme="5"/>
      </left>
      <right/>
      <top style="dashDot">
        <color theme="5"/>
      </top>
      <bottom style="thin">
        <color theme="0"/>
      </bottom>
      <diagonal/>
    </border>
    <border>
      <left/>
      <right style="dashDot">
        <color theme="5"/>
      </right>
      <top style="dashDot">
        <color theme="5"/>
      </top>
      <bottom style="thin">
        <color theme="0"/>
      </bottom>
      <diagonal/>
    </border>
    <border>
      <left/>
      <right style="thin">
        <color theme="5"/>
      </right>
      <top style="thin">
        <color theme="5"/>
      </top>
      <bottom style="thin">
        <color theme="5"/>
      </bottom>
      <diagonal/>
    </border>
    <border>
      <left/>
      <right style="thin">
        <color theme="0"/>
      </right>
      <top style="thin">
        <color theme="0"/>
      </top>
      <bottom/>
      <diagonal/>
    </border>
    <border>
      <left/>
      <right/>
      <top style="thin">
        <color indexed="64"/>
      </top>
      <bottom style="thin">
        <color indexed="64"/>
      </bottom>
      <diagonal/>
    </border>
    <border>
      <left/>
      <right/>
      <top style="thin">
        <color theme="4"/>
      </top>
      <bottom style="thin">
        <color theme="4"/>
      </bottom>
      <diagonal/>
    </border>
  </borders>
  <cellStyleXfs count="15">
    <xf numFmtId="0" fontId="0" fillId="0" borderId="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14" fillId="0" borderId="0" applyNumberFormat="0" applyFill="0" applyBorder="0" applyAlignment="0" applyProtection="0"/>
    <xf numFmtId="0" fontId="23" fillId="11" borderId="0" applyNumberFormat="0" applyBorder="0" applyAlignment="0" applyProtection="0"/>
    <xf numFmtId="0" fontId="7" fillId="4" borderId="1">
      <alignment horizontal="left"/>
      <protection locked="0"/>
    </xf>
    <xf numFmtId="3" fontId="7" fillId="4" borderId="1">
      <alignment horizontal="right"/>
      <protection locked="0"/>
    </xf>
    <xf numFmtId="3" fontId="7" fillId="4" borderId="1" applyAlignment="0">
      <alignment horizontal="left"/>
      <protection locked="0"/>
    </xf>
    <xf numFmtId="0" fontId="7" fillId="0" borderId="0"/>
    <xf numFmtId="3" fontId="7" fillId="10" borderId="0">
      <alignment horizontal="right"/>
      <protection hidden="1"/>
    </xf>
    <xf numFmtId="0" fontId="7" fillId="3" borderId="0" applyNumberFormat="0" applyBorder="0" applyAlignment="0" applyProtection="0"/>
  </cellStyleXfs>
  <cellXfs count="359">
    <xf numFmtId="0" fontId="0" fillId="0" borderId="0" xfId="0"/>
    <xf numFmtId="0" fontId="0" fillId="4" borderId="0" xfId="0" applyFill="1"/>
    <xf numFmtId="0" fontId="3" fillId="0" borderId="0" xfId="0" applyFont="1" applyProtection="1">
      <protection hidden="1"/>
    </xf>
    <xf numFmtId="0" fontId="3" fillId="4" borderId="0" xfId="0" applyFont="1" applyFill="1" applyProtection="1">
      <protection hidden="1"/>
    </xf>
    <xf numFmtId="3" fontId="3" fillId="4" borderId="0" xfId="0" applyNumberFormat="1" applyFont="1" applyFill="1" applyProtection="1">
      <protection hidden="1"/>
    </xf>
    <xf numFmtId="4" fontId="1" fillId="3" borderId="0" xfId="3" applyNumberFormat="1" applyAlignment="1" applyProtection="1">
      <alignment horizontal="left"/>
      <protection hidden="1"/>
    </xf>
    <xf numFmtId="4" fontId="0" fillId="3" borderId="0" xfId="3" applyNumberFormat="1" applyFont="1" applyAlignment="1" applyProtection="1">
      <alignment horizontal="left"/>
      <protection hidden="1"/>
    </xf>
    <xf numFmtId="3" fontId="7" fillId="4" borderId="0" xfId="0" applyNumberFormat="1" applyFont="1" applyFill="1"/>
    <xf numFmtId="0" fontId="4" fillId="4" borderId="0" xfId="0" applyFont="1" applyFill="1" applyProtection="1">
      <protection hidden="1"/>
    </xf>
    <xf numFmtId="3" fontId="4" fillId="4" borderId="0" xfId="0" applyNumberFormat="1" applyFont="1" applyFill="1" applyProtection="1">
      <protection hidden="1"/>
    </xf>
    <xf numFmtId="3" fontId="12" fillId="6" borderId="0" xfId="4" applyNumberFormat="1" applyFont="1" applyBorder="1" applyAlignment="1" applyProtection="1">
      <alignment vertical="center"/>
      <protection hidden="1"/>
    </xf>
    <xf numFmtId="9" fontId="12" fillId="6" borderId="0" xfId="4" applyNumberFormat="1" applyFont="1" applyBorder="1" applyAlignment="1" applyProtection="1">
      <alignment vertical="center"/>
      <protection hidden="1"/>
    </xf>
    <xf numFmtId="0" fontId="3" fillId="0" borderId="0" xfId="0" applyFont="1" applyAlignment="1" applyProtection="1">
      <alignment vertical="center"/>
      <protection hidden="1"/>
    </xf>
    <xf numFmtId="0" fontId="0" fillId="4" borderId="0" xfId="0" applyFill="1" applyAlignment="1">
      <alignment vertical="center"/>
    </xf>
    <xf numFmtId="0" fontId="3" fillId="4" borderId="0" xfId="0" applyFont="1" applyFill="1" applyAlignment="1" applyProtection="1">
      <alignment vertical="center"/>
      <protection hidden="1"/>
    </xf>
    <xf numFmtId="3" fontId="3" fillId="4" borderId="0" xfId="0" applyNumberFormat="1" applyFont="1" applyFill="1" applyAlignment="1" applyProtection="1">
      <alignment vertical="center"/>
      <protection hidden="1"/>
    </xf>
    <xf numFmtId="4" fontId="0" fillId="3" borderId="0" xfId="3" applyNumberFormat="1" applyFont="1" applyAlignment="1" applyProtection="1">
      <alignment horizontal="left" vertical="center"/>
      <protection hidden="1"/>
    </xf>
    <xf numFmtId="4" fontId="1" fillId="3" borderId="0" xfId="3" applyNumberFormat="1" applyAlignment="1" applyProtection="1">
      <alignment horizontal="left" vertical="center"/>
      <protection hidden="1"/>
    </xf>
    <xf numFmtId="3" fontId="6" fillId="4" borderId="0" xfId="0" applyNumberFormat="1" applyFont="1" applyFill="1" applyAlignment="1" applyProtection="1">
      <alignment horizontal="center" vertical="center"/>
      <protection hidden="1"/>
    </xf>
    <xf numFmtId="3" fontId="3" fillId="4" borderId="0" xfId="0" applyNumberFormat="1" applyFont="1" applyFill="1" applyBorder="1" applyAlignment="1" applyProtection="1">
      <alignment vertical="center"/>
    </xf>
    <xf numFmtId="0" fontId="3" fillId="4" borderId="2" xfId="0" applyFont="1" applyFill="1" applyBorder="1" applyAlignment="1" applyProtection="1">
      <alignment vertical="center"/>
      <protection hidden="1"/>
    </xf>
    <xf numFmtId="3" fontId="3" fillId="4" borderId="2" xfId="0" applyNumberFormat="1" applyFont="1" applyFill="1" applyBorder="1" applyAlignment="1" applyProtection="1">
      <alignment vertical="center"/>
    </xf>
    <xf numFmtId="0" fontId="5" fillId="4" borderId="0" xfId="0" applyFont="1" applyFill="1" applyAlignment="1" applyProtection="1">
      <alignment vertical="center"/>
      <protection hidden="1"/>
    </xf>
    <xf numFmtId="3" fontId="5" fillId="4" borderId="0" xfId="0" applyNumberFormat="1" applyFont="1" applyFill="1" applyAlignment="1" applyProtection="1">
      <alignment vertical="center"/>
    </xf>
    <xf numFmtId="0" fontId="3" fillId="4" borderId="0" xfId="0" applyFont="1" applyFill="1" applyBorder="1" applyAlignment="1" applyProtection="1">
      <alignment vertical="center"/>
      <protection hidden="1"/>
    </xf>
    <xf numFmtId="0" fontId="0" fillId="4" borderId="0" xfId="0" applyFill="1" applyProtection="1">
      <protection hidden="1"/>
    </xf>
    <xf numFmtId="3" fontId="0" fillId="4" borderId="0" xfId="0" applyNumberFormat="1" applyFill="1" applyProtection="1">
      <protection hidden="1"/>
    </xf>
    <xf numFmtId="0" fontId="13" fillId="4" borderId="7" xfId="0" applyFont="1" applyFill="1" applyBorder="1" applyAlignment="1" applyProtection="1">
      <alignment horizontal="right"/>
      <protection hidden="1"/>
    </xf>
    <xf numFmtId="0" fontId="1" fillId="3" borderId="0" xfId="3" applyBorder="1" applyProtection="1">
      <protection hidden="1"/>
    </xf>
    <xf numFmtId="0" fontId="1" fillId="3" borderId="8" xfId="3" applyBorder="1" applyProtection="1">
      <protection hidden="1"/>
    </xf>
    <xf numFmtId="0" fontId="13" fillId="4" borderId="9" xfId="0" applyFont="1" applyFill="1" applyBorder="1" applyAlignment="1" applyProtection="1">
      <alignment horizontal="right"/>
      <protection hidden="1"/>
    </xf>
    <xf numFmtId="0" fontId="14" fillId="4" borderId="0" xfId="7" applyFill="1" applyProtection="1">
      <protection hidden="1"/>
    </xf>
    <xf numFmtId="0" fontId="10" fillId="4" borderId="0" xfId="0" applyFont="1" applyFill="1" applyAlignment="1" applyProtection="1">
      <alignment vertical="center"/>
      <protection hidden="1"/>
    </xf>
    <xf numFmtId="3" fontId="7" fillId="4" borderId="0" xfId="0" applyNumberFormat="1" applyFont="1" applyFill="1" applyAlignment="1">
      <alignment vertical="center"/>
    </xf>
    <xf numFmtId="0" fontId="10" fillId="4" borderId="0" xfId="0" applyFont="1" applyFill="1" applyBorder="1" applyAlignment="1" applyProtection="1">
      <alignment horizontal="left" vertical="center" wrapText="1"/>
      <protection hidden="1"/>
    </xf>
    <xf numFmtId="0" fontId="0" fillId="4" borderId="0" xfId="0" applyFill="1" applyBorder="1" applyAlignment="1">
      <alignment vertical="center"/>
    </xf>
    <xf numFmtId="3" fontId="7" fillId="4" borderId="0" xfId="0" applyNumberFormat="1" applyFont="1" applyFill="1" applyBorder="1" applyAlignment="1">
      <alignment vertical="center"/>
    </xf>
    <xf numFmtId="0" fontId="15" fillId="4" borderId="12" xfId="0" applyFont="1" applyFill="1" applyBorder="1" applyAlignment="1">
      <alignment horizontal="center" vertical="center"/>
    </xf>
    <xf numFmtId="0" fontId="16" fillId="4" borderId="12" xfId="0" applyFont="1" applyFill="1" applyBorder="1" applyAlignment="1">
      <alignment vertical="center"/>
    </xf>
    <xf numFmtId="0" fontId="0" fillId="4" borderId="0" xfId="0" applyFill="1" applyAlignment="1">
      <alignment horizontal="center" vertical="center"/>
    </xf>
    <xf numFmtId="0" fontId="0" fillId="4" borderId="0" xfId="0" applyFill="1" applyAlignment="1" applyProtection="1">
      <alignment wrapText="1"/>
      <protection hidden="1"/>
    </xf>
    <xf numFmtId="0" fontId="7" fillId="4" borderId="0" xfId="0" applyFont="1" applyFill="1" applyProtection="1">
      <protection hidden="1"/>
    </xf>
    <xf numFmtId="0" fontId="18" fillId="4" borderId="0" xfId="0" applyFont="1" applyFill="1" applyAlignment="1" applyProtection="1">
      <alignment vertical="top" wrapText="1"/>
      <protection hidden="1"/>
    </xf>
    <xf numFmtId="0" fontId="0" fillId="4" borderId="0" xfId="0" applyFill="1" applyBorder="1" applyAlignment="1" applyProtection="1">
      <alignment horizontal="left" wrapText="1" indent="3"/>
      <protection hidden="1"/>
    </xf>
    <xf numFmtId="0" fontId="7" fillId="4" borderId="0" xfId="0" applyFont="1" applyFill="1" applyBorder="1" applyAlignment="1" applyProtection="1">
      <alignment horizontal="left" wrapText="1" indent="3"/>
      <protection hidden="1"/>
    </xf>
    <xf numFmtId="0" fontId="20" fillId="9" borderId="15" xfId="0" applyFont="1" applyFill="1" applyBorder="1" applyAlignment="1" applyProtection="1">
      <alignment horizontal="center"/>
      <protection hidden="1"/>
    </xf>
    <xf numFmtId="0" fontId="20" fillId="9" borderId="15" xfId="0" applyFont="1" applyFill="1" applyBorder="1" applyAlignment="1" applyProtection="1">
      <alignment horizontal="center" vertical="center"/>
      <protection hidden="1"/>
    </xf>
    <xf numFmtId="0" fontId="14" fillId="4" borderId="12" xfId="7" applyFill="1" applyBorder="1" applyAlignment="1">
      <alignment horizontal="center" vertical="center"/>
    </xf>
    <xf numFmtId="0" fontId="7" fillId="4" borderId="0" xfId="0" applyFont="1" applyFill="1" applyAlignment="1" applyProtection="1">
      <alignment wrapText="1"/>
      <protection hidden="1"/>
    </xf>
    <xf numFmtId="3" fontId="7" fillId="4" borderId="0" xfId="0" applyNumberFormat="1" applyFont="1" applyFill="1" applyProtection="1">
      <protection hidden="1"/>
    </xf>
    <xf numFmtId="0" fontId="7" fillId="4" borderId="0" xfId="0" applyFont="1" applyFill="1" applyAlignment="1" applyProtection="1">
      <protection hidden="1"/>
    </xf>
    <xf numFmtId="0" fontId="22" fillId="4" borderId="0" xfId="0" applyFont="1" applyFill="1"/>
    <xf numFmtId="3" fontId="19" fillId="2" borderId="24" xfId="2" applyNumberFormat="1" applyFont="1" applyBorder="1" applyAlignment="1" applyProtection="1">
      <alignment horizontal="center" vertical="center"/>
      <protection hidden="1"/>
    </xf>
    <xf numFmtId="3" fontId="19" fillId="2" borderId="25" xfId="2" applyNumberFormat="1" applyFont="1" applyBorder="1" applyAlignment="1" applyProtection="1">
      <alignment horizontal="center" vertical="center"/>
      <protection hidden="1"/>
    </xf>
    <xf numFmtId="3" fontId="19" fillId="2" borderId="26" xfId="2" applyNumberFormat="1" applyFont="1" applyBorder="1" applyAlignment="1" applyProtection="1">
      <alignment horizontal="center" vertical="center"/>
      <protection hidden="1"/>
    </xf>
    <xf numFmtId="0" fontId="22" fillId="4" borderId="0" xfId="0" applyFont="1" applyFill="1" applyAlignment="1">
      <alignment vertical="center"/>
    </xf>
    <xf numFmtId="3" fontId="12" fillId="6" borderId="0" xfId="4" applyNumberFormat="1" applyFont="1" applyBorder="1" applyAlignment="1" applyProtection="1">
      <alignment horizontal="center" vertical="center"/>
      <protection hidden="1"/>
    </xf>
    <xf numFmtId="0" fontId="0" fillId="4" borderId="0" xfId="0" applyFill="1" applyAlignment="1">
      <alignment horizontal="center"/>
    </xf>
    <xf numFmtId="3" fontId="3" fillId="4" borderId="0" xfId="0" applyNumberFormat="1" applyFont="1" applyFill="1" applyAlignment="1" applyProtection="1">
      <alignment horizontal="center" vertical="center"/>
      <protection hidden="1"/>
    </xf>
    <xf numFmtId="4" fontId="1" fillId="3" borderId="0" xfId="3" applyNumberFormat="1" applyAlignment="1" applyProtection="1">
      <alignment horizontal="center" vertical="center"/>
      <protection hidden="1"/>
    </xf>
    <xf numFmtId="0" fontId="3" fillId="4" borderId="0" xfId="0" applyFont="1" applyFill="1" applyAlignment="1" applyProtection="1">
      <alignment horizontal="center" vertical="center"/>
      <protection hidden="1"/>
    </xf>
    <xf numFmtId="0" fontId="14" fillId="4" borderId="0" xfId="7" applyFill="1" applyAlignment="1">
      <alignment horizontal="center" vertical="center"/>
    </xf>
    <xf numFmtId="0" fontId="14" fillId="4" borderId="0" xfId="7" quotePrefix="1" applyFill="1" applyAlignment="1">
      <alignment horizontal="center" vertical="center"/>
    </xf>
    <xf numFmtId="0" fontId="19" fillId="2" borderId="0" xfId="2" applyFont="1" applyAlignment="1" applyProtection="1">
      <alignment wrapText="1"/>
      <protection hidden="1"/>
    </xf>
    <xf numFmtId="3" fontId="24" fillId="4" borderId="0" xfId="0" applyNumberFormat="1" applyFont="1" applyFill="1" applyAlignment="1" applyProtection="1">
      <alignment vertical="center"/>
    </xf>
    <xf numFmtId="0" fontId="2" fillId="4" borderId="0" xfId="0" applyFont="1" applyFill="1" applyAlignment="1">
      <alignment vertical="center"/>
    </xf>
    <xf numFmtId="3" fontId="19" fillId="4" borderId="0" xfId="0" applyNumberFormat="1" applyFont="1" applyFill="1" applyAlignment="1">
      <alignment vertical="center"/>
    </xf>
    <xf numFmtId="0" fontId="2" fillId="4" borderId="0" xfId="0" applyFont="1" applyFill="1"/>
    <xf numFmtId="4" fontId="9" fillId="2" borderId="0" xfId="2" applyNumberFormat="1" applyFont="1" applyAlignment="1" applyProtection="1">
      <alignment horizontal="left" vertical="center"/>
      <protection hidden="1"/>
    </xf>
    <xf numFmtId="164" fontId="9" fillId="2" borderId="0" xfId="2" quotePrefix="1" applyNumberFormat="1" applyFont="1" applyAlignment="1" applyProtection="1">
      <alignment horizontal="center" vertical="center"/>
      <protection hidden="1"/>
    </xf>
    <xf numFmtId="164" fontId="9" fillId="2" borderId="0" xfId="2" quotePrefix="1" applyNumberFormat="1" applyFont="1" applyAlignment="1" applyProtection="1">
      <alignment horizontal="center" vertical="center" wrapText="1"/>
      <protection hidden="1"/>
    </xf>
    <xf numFmtId="165" fontId="9" fillId="2" borderId="0" xfId="2" applyNumberFormat="1" applyFont="1" applyAlignment="1" applyProtection="1">
      <alignment horizontal="center" vertical="center" wrapText="1"/>
      <protection hidden="1"/>
    </xf>
    <xf numFmtId="0" fontId="25" fillId="4" borderId="0" xfId="0" applyFont="1" applyFill="1" applyAlignment="1">
      <alignment vertical="center"/>
    </xf>
    <xf numFmtId="0" fontId="4" fillId="0" borderId="0" xfId="0" applyFont="1" applyProtection="1">
      <protection hidden="1"/>
    </xf>
    <xf numFmtId="3" fontId="4" fillId="0" borderId="0" xfId="0" applyNumberFormat="1" applyFont="1" applyProtection="1">
      <protection hidden="1"/>
    </xf>
    <xf numFmtId="0" fontId="4" fillId="0" borderId="0" xfId="0" applyNumberFormat="1" applyFont="1" applyProtection="1">
      <protection hidden="1"/>
    </xf>
    <xf numFmtId="4" fontId="8" fillId="5" borderId="0" xfId="0" applyNumberFormat="1" applyFont="1" applyFill="1" applyAlignment="1" applyProtection="1">
      <alignment horizontal="left"/>
      <protection hidden="1"/>
    </xf>
    <xf numFmtId="3" fontId="23" fillId="11" borderId="0" xfId="8" applyNumberFormat="1" applyAlignment="1" applyProtection="1">
      <alignment vertical="center"/>
    </xf>
    <xf numFmtId="0" fontId="2" fillId="7" borderId="0" xfId="5"/>
    <xf numFmtId="0" fontId="7" fillId="4" borderId="0" xfId="0" applyFont="1" applyFill="1"/>
    <xf numFmtId="3" fontId="8" fillId="4" borderId="7" xfId="2" applyNumberFormat="1" applyFont="1" applyFill="1" applyBorder="1" applyAlignment="1" applyProtection="1">
      <alignment wrapText="1"/>
      <protection hidden="1"/>
    </xf>
    <xf numFmtId="4" fontId="8" fillId="4" borderId="0" xfId="2" applyNumberFormat="1" applyFont="1" applyFill="1" applyBorder="1" applyProtection="1">
      <protection hidden="1"/>
    </xf>
    <xf numFmtId="9" fontId="8" fillId="4" borderId="0" xfId="1" applyFont="1" applyFill="1" applyBorder="1" applyProtection="1">
      <protection hidden="1"/>
    </xf>
    <xf numFmtId="0" fontId="7" fillId="4" borderId="7" xfId="0" applyFont="1" applyFill="1" applyBorder="1" applyAlignment="1" applyProtection="1">
      <alignment wrapText="1"/>
      <protection hidden="1"/>
    </xf>
    <xf numFmtId="0" fontId="0" fillId="4" borderId="0" xfId="0" applyFill="1" applyBorder="1" applyAlignment="1" applyProtection="1">
      <alignment wrapText="1"/>
      <protection hidden="1"/>
    </xf>
    <xf numFmtId="4" fontId="19" fillId="2" borderId="0" xfId="2" applyNumberFormat="1" applyFont="1" applyAlignment="1" applyProtection="1">
      <alignment horizontal="left" vertical="center"/>
      <protection hidden="1"/>
    </xf>
    <xf numFmtId="0" fontId="4" fillId="0" borderId="0" xfId="0" applyFont="1" applyAlignment="1" applyProtection="1">
      <alignment vertical="center"/>
      <protection hidden="1"/>
    </xf>
    <xf numFmtId="165" fontId="19" fillId="2" borderId="0" xfId="2" applyNumberFormat="1" applyFont="1" applyAlignment="1" applyProtection="1">
      <alignment horizontal="center" vertical="center" wrapText="1"/>
      <protection hidden="1"/>
    </xf>
    <xf numFmtId="0" fontId="7" fillId="4" borderId="0" xfId="0" applyFont="1" applyFill="1" applyAlignment="1">
      <alignment vertical="center"/>
    </xf>
    <xf numFmtId="0" fontId="2" fillId="4" borderId="0" xfId="0" applyFont="1" applyFill="1" applyBorder="1"/>
    <xf numFmtId="164" fontId="19" fillId="4" borderId="0" xfId="2" quotePrefix="1" applyNumberFormat="1" applyFont="1" applyFill="1" applyBorder="1" applyAlignment="1" applyProtection="1">
      <alignment horizontal="center" vertical="center"/>
      <protection hidden="1"/>
    </xf>
    <xf numFmtId="3" fontId="9" fillId="4" borderId="0" xfId="0" applyNumberFormat="1" applyFont="1" applyFill="1" applyBorder="1" applyProtection="1">
      <protection hidden="1"/>
    </xf>
    <xf numFmtId="4" fontId="2" fillId="4" borderId="0" xfId="3" applyNumberFormat="1" applyFont="1" applyFill="1" applyBorder="1" applyAlignment="1" applyProtection="1">
      <alignment horizontal="left"/>
      <protection hidden="1"/>
    </xf>
    <xf numFmtId="3" fontId="19" fillId="4" borderId="0" xfId="0" applyNumberFormat="1" applyFont="1" applyFill="1" applyBorder="1" applyAlignment="1" applyProtection="1">
      <alignment vertical="center"/>
    </xf>
    <xf numFmtId="0" fontId="2" fillId="4" borderId="0" xfId="0" applyFont="1" applyFill="1" applyBorder="1" applyAlignment="1">
      <alignment vertical="center"/>
    </xf>
    <xf numFmtId="0" fontId="3" fillId="4" borderId="0" xfId="0" applyFont="1" applyFill="1" applyBorder="1" applyAlignment="1" applyProtection="1">
      <alignment vertical="center" wrapText="1"/>
      <protection hidden="1"/>
    </xf>
    <xf numFmtId="0" fontId="19" fillId="4" borderId="0" xfId="0" applyFont="1" applyFill="1" applyProtection="1">
      <protection hidden="1"/>
    </xf>
    <xf numFmtId="0" fontId="19" fillId="4" borderId="0" xfId="0" applyFont="1" applyFill="1" applyBorder="1" applyProtection="1">
      <protection hidden="1"/>
    </xf>
    <xf numFmtId="3" fontId="19" fillId="4" borderId="0" xfId="0" applyNumberFormat="1" applyFont="1" applyFill="1" applyProtection="1">
      <protection hidden="1"/>
    </xf>
    <xf numFmtId="0" fontId="7" fillId="4" borderId="0" xfId="0" applyFont="1" applyFill="1" applyAlignment="1" applyProtection="1">
      <alignment vertical="center"/>
      <protection hidden="1"/>
    </xf>
    <xf numFmtId="0" fontId="7" fillId="4" borderId="23" xfId="0" applyFont="1" applyFill="1" applyBorder="1" applyAlignment="1" applyProtection="1">
      <alignment vertical="center"/>
      <protection hidden="1"/>
    </xf>
    <xf numFmtId="3" fontId="19" fillId="4" borderId="0" xfId="0" applyNumberFormat="1" applyFont="1" applyFill="1" applyAlignment="1" applyProtection="1">
      <alignment vertical="center"/>
      <protection hidden="1"/>
    </xf>
    <xf numFmtId="0" fontId="19" fillId="4" borderId="0" xfId="0" applyFont="1" applyFill="1" applyAlignment="1" applyProtection="1">
      <alignment vertical="center"/>
      <protection hidden="1"/>
    </xf>
    <xf numFmtId="0" fontId="7" fillId="4" borderId="0" xfId="0" applyFont="1" applyFill="1" applyBorder="1" applyProtection="1">
      <protection hidden="1"/>
    </xf>
    <xf numFmtId="4" fontId="7" fillId="4" borderId="0" xfId="0" applyNumberFormat="1" applyFont="1" applyFill="1" applyProtection="1">
      <protection hidden="1"/>
    </xf>
    <xf numFmtId="0" fontId="19" fillId="4" borderId="0" xfId="6" applyFont="1" applyFill="1" applyBorder="1" applyAlignment="1" applyProtection="1">
      <alignment horizontal="center" vertical="center" wrapText="1"/>
      <protection hidden="1"/>
    </xf>
    <xf numFmtId="0" fontId="7" fillId="4" borderId="1" xfId="9" applyBorder="1" applyAlignment="1" applyProtection="1">
      <alignment wrapText="1"/>
      <protection locked="0"/>
    </xf>
    <xf numFmtId="4" fontId="19" fillId="2" borderId="27" xfId="2" applyNumberFormat="1" applyFont="1" applyBorder="1" applyAlignment="1" applyProtection="1">
      <alignment horizontal="left" vertical="center"/>
      <protection hidden="1"/>
    </xf>
    <xf numFmtId="0" fontId="4" fillId="0" borderId="27" xfId="0" applyFont="1" applyBorder="1" applyProtection="1">
      <protection hidden="1"/>
    </xf>
    <xf numFmtId="164" fontId="19" fillId="2" borderId="27" xfId="2" quotePrefix="1" applyNumberFormat="1" applyFont="1" applyBorder="1" applyAlignment="1" applyProtection="1">
      <alignment horizontal="center" vertical="center"/>
      <protection hidden="1"/>
    </xf>
    <xf numFmtId="164" fontId="19" fillId="2" borderId="27" xfId="2" quotePrefix="1" applyNumberFormat="1" applyFont="1" applyBorder="1" applyAlignment="1" applyProtection="1">
      <alignment horizontal="center" vertical="center" wrapText="1"/>
      <protection hidden="1"/>
    </xf>
    <xf numFmtId="0" fontId="4" fillId="0" borderId="27" xfId="0" applyFont="1" applyBorder="1" applyAlignment="1" applyProtection="1">
      <alignment vertical="center"/>
      <protection hidden="1"/>
    </xf>
    <xf numFmtId="165" fontId="19" fillId="2" borderId="27" xfId="2" applyNumberFormat="1" applyFont="1" applyBorder="1" applyAlignment="1" applyProtection="1">
      <alignment horizontal="center" vertical="center" wrapText="1"/>
      <protection hidden="1"/>
    </xf>
    <xf numFmtId="0" fontId="7" fillId="4" borderId="27" xfId="0" applyFont="1" applyFill="1" applyBorder="1" applyAlignment="1">
      <alignment vertical="center"/>
    </xf>
    <xf numFmtId="3" fontId="19" fillId="5" borderId="0" xfId="2" applyNumberFormat="1" applyFont="1" applyFill="1" applyBorder="1" applyAlignment="1" applyProtection="1">
      <alignment vertical="center" wrapText="1"/>
      <protection hidden="1"/>
    </xf>
    <xf numFmtId="3" fontId="19" fillId="5" borderId="3" xfId="2" applyNumberFormat="1" applyFont="1" applyFill="1" applyBorder="1" applyAlignment="1" applyProtection="1">
      <alignment vertical="center" wrapText="1"/>
      <protection hidden="1"/>
    </xf>
    <xf numFmtId="3" fontId="19" fillId="2" borderId="3" xfId="2" applyNumberFormat="1" applyFont="1" applyBorder="1" applyAlignment="1" applyProtection="1">
      <alignment vertical="center" wrapText="1"/>
      <protection hidden="1"/>
    </xf>
    <xf numFmtId="9" fontId="19" fillId="2" borderId="0" xfId="2" applyNumberFormat="1" applyFont="1" applyBorder="1" applyAlignment="1" applyProtection="1">
      <alignment vertical="center"/>
      <protection hidden="1"/>
    </xf>
    <xf numFmtId="0" fontId="7" fillId="4" borderId="1" xfId="9" applyBorder="1" applyAlignment="1" applyProtection="1">
      <alignment vertical="center" wrapText="1"/>
      <protection locked="0"/>
    </xf>
    <xf numFmtId="9" fontId="7" fillId="4" borderId="34" xfId="3" applyNumberFormat="1" applyFont="1" applyFill="1" applyBorder="1" applyAlignment="1" applyProtection="1">
      <alignment vertical="center"/>
      <protection hidden="1"/>
    </xf>
    <xf numFmtId="9" fontId="7" fillId="4" borderId="35" xfId="3" applyNumberFormat="1" applyFont="1" applyFill="1" applyBorder="1" applyAlignment="1" applyProtection="1">
      <alignment vertical="center"/>
      <protection hidden="1"/>
    </xf>
    <xf numFmtId="0" fontId="0" fillId="4" borderId="23" xfId="0" applyFill="1" applyBorder="1" applyAlignment="1">
      <alignment vertical="center"/>
    </xf>
    <xf numFmtId="3" fontId="19" fillId="5" borderId="27" xfId="2" applyNumberFormat="1" applyFont="1" applyFill="1" applyBorder="1" applyAlignment="1" applyProtection="1">
      <alignment vertical="center" wrapText="1"/>
    </xf>
    <xf numFmtId="3" fontId="19" fillId="5" borderId="27" xfId="2" applyNumberFormat="1" applyFont="1" applyFill="1" applyBorder="1" applyAlignment="1" applyProtection="1">
      <alignment vertical="center"/>
    </xf>
    <xf numFmtId="9" fontId="7" fillId="4" borderId="0" xfId="1" applyFont="1" applyFill="1" applyProtection="1">
      <protection hidden="1"/>
    </xf>
    <xf numFmtId="3" fontId="19" fillId="5" borderId="32" xfId="2" applyNumberFormat="1" applyFont="1" applyFill="1" applyBorder="1" applyAlignment="1" applyProtection="1">
      <alignment vertical="center"/>
    </xf>
    <xf numFmtId="9" fontId="19" fillId="5" borderId="27" xfId="1" applyFont="1" applyFill="1" applyBorder="1" applyProtection="1">
      <protection hidden="1"/>
    </xf>
    <xf numFmtId="0" fontId="4" fillId="0" borderId="33" xfId="0" applyFont="1" applyBorder="1" applyProtection="1">
      <protection hidden="1"/>
    </xf>
    <xf numFmtId="0" fontId="7" fillId="4" borderId="27" xfId="0" applyFont="1" applyFill="1" applyBorder="1" applyAlignment="1" applyProtection="1">
      <alignment wrapText="1"/>
      <protection hidden="1"/>
    </xf>
    <xf numFmtId="164" fontId="19" fillId="2" borderId="23" xfId="2" quotePrefix="1" applyNumberFormat="1" applyFont="1" applyBorder="1" applyAlignment="1" applyProtection="1">
      <alignment horizontal="center" vertical="center" wrapText="1"/>
      <protection hidden="1"/>
    </xf>
    <xf numFmtId="0" fontId="7" fillId="4" borderId="0" xfId="0" applyFont="1" applyFill="1" applyProtection="1"/>
    <xf numFmtId="0" fontId="7" fillId="4" borderId="0" xfId="0" applyFont="1" applyFill="1" applyAlignment="1" applyProtection="1">
      <alignment wrapText="1"/>
    </xf>
    <xf numFmtId="3" fontId="7" fillId="4" borderId="0" xfId="0" applyNumberFormat="1" applyFont="1" applyFill="1" applyProtection="1"/>
    <xf numFmtId="0" fontId="17" fillId="6" borderId="0" xfId="4" applyFont="1" applyAlignment="1" applyProtection="1">
      <protection hidden="1"/>
    </xf>
    <xf numFmtId="0" fontId="12" fillId="6" borderId="0" xfId="4" applyFont="1" applyAlignment="1" applyProtection="1"/>
    <xf numFmtId="0" fontId="7" fillId="4" borderId="0" xfId="0" applyFont="1" applyFill="1" applyAlignment="1" applyProtection="1"/>
    <xf numFmtId="0" fontId="7" fillId="3" borderId="0" xfId="3" applyFont="1" applyAlignment="1" applyProtection="1">
      <alignment wrapText="1"/>
      <protection hidden="1"/>
    </xf>
    <xf numFmtId="9" fontId="7" fillId="4" borderId="0" xfId="1" applyFont="1" applyFill="1" applyBorder="1" applyAlignment="1" applyProtection="1">
      <alignment horizontal="right" wrapText="1"/>
    </xf>
    <xf numFmtId="0" fontId="7" fillId="4" borderId="0" xfId="12" applyFont="1" applyFill="1" applyAlignment="1" applyProtection="1">
      <alignment wrapText="1"/>
      <protection hidden="1"/>
    </xf>
    <xf numFmtId="4" fontId="7" fillId="4" borderId="0" xfId="0" applyNumberFormat="1" applyFont="1" applyFill="1" applyProtection="1"/>
    <xf numFmtId="4" fontId="7" fillId="4" borderId="0" xfId="0" applyNumberFormat="1" applyFont="1" applyFill="1" applyAlignment="1" applyProtection="1"/>
    <xf numFmtId="0" fontId="19" fillId="5" borderId="27" xfId="0" applyFont="1" applyFill="1" applyBorder="1" applyProtection="1"/>
    <xf numFmtId="3" fontId="19" fillId="5" borderId="27" xfId="0" applyNumberFormat="1" applyFont="1" applyFill="1" applyBorder="1" applyAlignment="1" applyProtection="1"/>
    <xf numFmtId="9" fontId="19" fillId="5" borderId="27" xfId="1" applyFont="1" applyFill="1" applyBorder="1" applyAlignment="1" applyProtection="1">
      <alignment horizontal="right" wrapText="1"/>
    </xf>
    <xf numFmtId="0" fontId="22" fillId="4" borderId="0" xfId="0" applyFont="1" applyFill="1" applyProtection="1"/>
    <xf numFmtId="0" fontId="0" fillId="4" borderId="0" xfId="0" applyFill="1" applyAlignment="1" applyProtection="1">
      <alignment wrapText="1"/>
    </xf>
    <xf numFmtId="0" fontId="0" fillId="4" borderId="0" xfId="0" applyFill="1" applyProtection="1"/>
    <xf numFmtId="0" fontId="21" fillId="9" borderId="15" xfId="0" applyFont="1" applyFill="1" applyBorder="1" applyAlignment="1" applyProtection="1">
      <alignment horizontal="center" vertical="center" wrapText="1"/>
    </xf>
    <xf numFmtId="3" fontId="19" fillId="2" borderId="20" xfId="2" applyNumberFormat="1" applyFont="1" applyBorder="1" applyAlignment="1" applyProtection="1">
      <alignment horizontal="center" vertical="center"/>
    </xf>
    <xf numFmtId="0" fontId="19" fillId="2" borderId="20" xfId="2" applyFont="1" applyBorder="1" applyAlignment="1" applyProtection="1">
      <alignment horizontal="center" vertical="center" wrapText="1"/>
    </xf>
    <xf numFmtId="0" fontId="19" fillId="2" borderId="21" xfId="2" applyFont="1" applyBorder="1" applyAlignment="1" applyProtection="1">
      <alignment horizontal="center" vertical="center" wrapText="1"/>
    </xf>
    <xf numFmtId="3" fontId="7" fillId="4" borderId="0" xfId="0" applyNumberFormat="1" applyFont="1" applyFill="1" applyBorder="1" applyAlignment="1" applyProtection="1">
      <alignment wrapText="1"/>
    </xf>
    <xf numFmtId="0" fontId="7" fillId="4" borderId="1" xfId="9" applyFont="1" applyBorder="1" applyAlignment="1" applyProtection="1">
      <alignment wrapText="1"/>
      <protection locked="0"/>
    </xf>
    <xf numFmtId="0" fontId="7" fillId="4" borderId="1" xfId="9" applyFont="1" applyAlignment="1">
      <alignment wrapText="1"/>
      <protection locked="0"/>
    </xf>
    <xf numFmtId="0" fontId="7" fillId="4" borderId="0" xfId="12" applyFont="1" applyFill="1"/>
    <xf numFmtId="0" fontId="19" fillId="2" borderId="15" xfId="2" applyFont="1" applyBorder="1" applyAlignment="1" applyProtection="1">
      <alignment horizontal="center" wrapText="1"/>
    </xf>
    <xf numFmtId="3" fontId="19" fillId="2" borderId="16" xfId="2" applyNumberFormat="1" applyFont="1" applyBorder="1" applyAlignment="1" applyProtection="1">
      <alignment horizontal="center" vertical="center"/>
    </xf>
    <xf numFmtId="0" fontId="7" fillId="4" borderId="0" xfId="0" applyFont="1" applyFill="1" applyAlignment="1" applyProtection="1">
      <alignment vertical="center"/>
    </xf>
    <xf numFmtId="0" fontId="7" fillId="3" borderId="27" xfId="3" applyFont="1" applyBorder="1" applyAlignment="1" applyProtection="1">
      <alignment vertical="center" wrapText="1"/>
      <protection hidden="1"/>
    </xf>
    <xf numFmtId="0" fontId="0" fillId="4" borderId="0" xfId="0" applyFill="1" applyBorder="1" applyAlignment="1" applyProtection="1">
      <alignment vertical="center" wrapText="1"/>
      <protection hidden="1"/>
    </xf>
    <xf numFmtId="9" fontId="7" fillId="4" borderId="0" xfId="1" applyFont="1" applyFill="1" applyAlignment="1" applyProtection="1">
      <alignment vertical="center"/>
      <protection hidden="1"/>
    </xf>
    <xf numFmtId="0" fontId="0" fillId="4" borderId="0" xfId="0" applyFill="1" applyAlignment="1" applyProtection="1">
      <alignment vertical="center" wrapText="1"/>
      <protection hidden="1"/>
    </xf>
    <xf numFmtId="0" fontId="0" fillId="4" borderId="0" xfId="0" applyFill="1" applyAlignment="1" applyProtection="1">
      <alignment vertical="center"/>
      <protection hidden="1"/>
    </xf>
    <xf numFmtId="0" fontId="7" fillId="4" borderId="27" xfId="0" applyFont="1" applyFill="1" applyBorder="1" applyAlignment="1" applyProtection="1">
      <alignment vertical="center" wrapText="1"/>
      <protection hidden="1"/>
    </xf>
    <xf numFmtId="0" fontId="7" fillId="4" borderId="0" xfId="0" applyFont="1" applyFill="1" applyBorder="1" applyAlignment="1" applyProtection="1">
      <alignment horizontal="left" vertical="center" wrapText="1"/>
      <protection hidden="1"/>
    </xf>
    <xf numFmtId="3" fontId="7" fillId="4" borderId="0" xfId="0" applyNumberFormat="1" applyFont="1" applyFill="1" applyBorder="1" applyAlignment="1" applyProtection="1">
      <alignment vertical="center"/>
      <protection hidden="1"/>
    </xf>
    <xf numFmtId="3" fontId="19" fillId="5" borderId="27" xfId="2" applyNumberFormat="1" applyFont="1" applyFill="1" applyBorder="1" applyAlignment="1" applyProtection="1">
      <alignment vertical="center"/>
      <protection hidden="1"/>
    </xf>
    <xf numFmtId="9" fontId="19" fillId="5" borderId="27" xfId="1" applyFont="1" applyFill="1" applyBorder="1" applyAlignment="1" applyProtection="1">
      <alignment vertical="center"/>
      <protection hidden="1"/>
    </xf>
    <xf numFmtId="0" fontId="14" fillId="4" borderId="23" xfId="7" applyFill="1" applyBorder="1" applyAlignment="1" applyProtection="1">
      <alignment horizontal="center" vertical="center"/>
    </xf>
    <xf numFmtId="0" fontId="7" fillId="3" borderId="36" xfId="3" applyFont="1" applyBorder="1" applyAlignment="1" applyProtection="1">
      <alignment wrapText="1"/>
    </xf>
    <xf numFmtId="3" fontId="7" fillId="4" borderId="1" xfId="11" applyFont="1" applyAlignment="1" applyProtection="1">
      <alignment horizontal="right"/>
      <protection locked="0"/>
    </xf>
    <xf numFmtId="0" fontId="27" fillId="9" borderId="23" xfId="0" applyFont="1" applyFill="1" applyBorder="1" applyAlignment="1" applyProtection="1">
      <alignment horizontal="center"/>
    </xf>
    <xf numFmtId="0" fontId="7" fillId="3" borderId="37" xfId="3" applyFont="1" applyBorder="1" applyAlignment="1" applyProtection="1">
      <alignment wrapText="1"/>
    </xf>
    <xf numFmtId="3" fontId="7" fillId="4" borderId="40" xfId="3" applyNumberFormat="1" applyFont="1" applyFill="1" applyBorder="1" applyProtection="1"/>
    <xf numFmtId="0" fontId="7" fillId="4" borderId="0" xfId="0" applyFont="1" applyFill="1" applyBorder="1" applyAlignment="1" applyProtection="1">
      <alignment horizontal="left" wrapText="1" indent="3"/>
    </xf>
    <xf numFmtId="0" fontId="7" fillId="4" borderId="0" xfId="0" applyFont="1" applyFill="1" applyBorder="1" applyAlignment="1" applyProtection="1">
      <alignment horizontal="left" indent="3"/>
    </xf>
    <xf numFmtId="3" fontId="7" fillId="4" borderId="1" xfId="11" applyFont="1" applyAlignment="1" applyProtection="1">
      <alignment horizontal="left" indent="3"/>
      <protection locked="0"/>
    </xf>
    <xf numFmtId="0" fontId="7" fillId="3" borderId="38" xfId="3" applyFont="1" applyBorder="1" applyAlignment="1" applyProtection="1">
      <alignment wrapText="1"/>
    </xf>
    <xf numFmtId="3" fontId="7" fillId="4" borderId="0" xfId="3" applyNumberFormat="1" applyFont="1" applyFill="1" applyBorder="1" applyProtection="1"/>
    <xf numFmtId="0" fontId="7" fillId="4" borderId="38" xfId="0" applyFont="1" applyFill="1" applyBorder="1" applyAlignment="1" applyProtection="1">
      <alignment horizontal="left" wrapText="1" indent="2"/>
    </xf>
    <xf numFmtId="0" fontId="7" fillId="3" borderId="39" xfId="3" applyFont="1" applyBorder="1" applyAlignment="1" applyProtection="1">
      <alignment wrapText="1"/>
    </xf>
    <xf numFmtId="3" fontId="7" fillId="4" borderId="14" xfId="11" applyFont="1" applyBorder="1" applyAlignment="1" applyProtection="1">
      <alignment horizontal="right"/>
      <protection locked="0"/>
    </xf>
    <xf numFmtId="0" fontId="7" fillId="3" borderId="38" xfId="3" applyFont="1" applyBorder="1" applyAlignment="1" applyProtection="1">
      <alignment vertical="center" wrapText="1"/>
    </xf>
    <xf numFmtId="3" fontId="7" fillId="4" borderId="13" xfId="11" applyFont="1" applyBorder="1" applyAlignment="1" applyProtection="1">
      <alignment horizontal="right"/>
      <protection locked="0"/>
    </xf>
    <xf numFmtId="0" fontId="27" fillId="9" borderId="23" xfId="0" applyFont="1" applyFill="1" applyBorder="1" applyAlignment="1" applyProtection="1">
      <alignment horizontal="center" vertical="center"/>
    </xf>
    <xf numFmtId="0" fontId="2" fillId="6" borderId="0" xfId="4" applyAlignment="1" applyProtection="1">
      <alignment wrapText="1"/>
    </xf>
    <xf numFmtId="0" fontId="2" fillId="6" borderId="0" xfId="4" applyProtection="1"/>
    <xf numFmtId="0" fontId="26" fillId="4" borderId="0" xfId="0" applyFont="1" applyFill="1" applyAlignment="1" applyProtection="1">
      <alignment horizontal="center"/>
    </xf>
    <xf numFmtId="0" fontId="7" fillId="4" borderId="0" xfId="3" applyFont="1" applyFill="1" applyAlignment="1" applyProtection="1">
      <alignment horizontal="left"/>
    </xf>
    <xf numFmtId="0" fontId="19" fillId="2" borderId="27" xfId="2" applyFont="1" applyBorder="1" applyAlignment="1" applyProtection="1">
      <alignment horizontal="center" vertical="center" wrapText="1"/>
    </xf>
    <xf numFmtId="0" fontId="19" fillId="2" borderId="27" xfId="2" applyFont="1" applyBorder="1" applyAlignment="1" applyProtection="1">
      <alignment horizontal="center" vertical="center"/>
    </xf>
    <xf numFmtId="3" fontId="10" fillId="4" borderId="16" xfId="2" applyNumberFormat="1" applyFont="1" applyFill="1" applyBorder="1" applyAlignment="1" applyProtection="1">
      <alignment horizontal="right"/>
    </xf>
    <xf numFmtId="3" fontId="10" fillId="4" borderId="17" xfId="2" applyNumberFormat="1" applyFont="1" applyFill="1" applyBorder="1" applyAlignment="1" applyProtection="1">
      <alignment horizontal="right"/>
    </xf>
    <xf numFmtId="3" fontId="10" fillId="4" borderId="18" xfId="2" applyNumberFormat="1" applyFont="1" applyFill="1" applyBorder="1" applyAlignment="1" applyProtection="1">
      <alignment horizontal="right"/>
    </xf>
    <xf numFmtId="3" fontId="10" fillId="4" borderId="19" xfId="2" applyNumberFormat="1" applyFont="1" applyFill="1" applyBorder="1" applyAlignment="1" applyProtection="1">
      <alignment horizontal="right"/>
    </xf>
    <xf numFmtId="3" fontId="19" fillId="2" borderId="27" xfId="2" applyNumberFormat="1" applyFont="1" applyBorder="1" applyAlignment="1" applyProtection="1">
      <alignment horizontal="right"/>
    </xf>
    <xf numFmtId="0" fontId="7" fillId="4" borderId="13" xfId="9" applyFont="1" applyBorder="1" applyAlignment="1" applyProtection="1">
      <alignment wrapText="1"/>
      <protection locked="0"/>
    </xf>
    <xf numFmtId="0" fontId="7" fillId="4" borderId="1" xfId="9" applyFont="1" applyAlignment="1" applyProtection="1">
      <alignment wrapText="1"/>
      <protection locked="0"/>
    </xf>
    <xf numFmtId="0" fontId="7" fillId="4" borderId="47" xfId="9" applyFont="1" applyBorder="1" applyAlignment="1" applyProtection="1">
      <alignment wrapText="1"/>
      <protection locked="0"/>
    </xf>
    <xf numFmtId="0" fontId="7" fillId="4" borderId="50" xfId="9" applyFont="1" applyBorder="1" applyAlignment="1" applyProtection="1">
      <alignment wrapText="1"/>
      <protection locked="0"/>
    </xf>
    <xf numFmtId="0" fontId="17" fillId="6" borderId="0" xfId="4" applyFont="1" applyAlignment="1" applyProtection="1"/>
    <xf numFmtId="0" fontId="7" fillId="4" borderId="0" xfId="0" applyFont="1" applyFill="1" applyAlignment="1" applyProtection="1">
      <alignment vertical="center" wrapText="1"/>
    </xf>
    <xf numFmtId="0" fontId="7" fillId="4" borderId="0" xfId="0" applyFont="1" applyFill="1" applyAlignment="1" applyProtection="1">
      <alignment horizontal="center" vertical="center"/>
    </xf>
    <xf numFmtId="3" fontId="19" fillId="4" borderId="0" xfId="0" applyNumberFormat="1" applyFont="1" applyFill="1" applyAlignment="1" applyProtection="1">
      <alignment horizontal="center" vertical="center" wrapText="1"/>
    </xf>
    <xf numFmtId="0" fontId="19" fillId="4" borderId="0" xfId="0" applyFont="1" applyFill="1" applyAlignment="1" applyProtection="1">
      <alignment horizontal="center" wrapText="1"/>
    </xf>
    <xf numFmtId="3" fontId="19" fillId="4" borderId="0" xfId="0" applyNumberFormat="1" applyFont="1" applyFill="1" applyAlignment="1" applyProtection="1">
      <alignment horizontal="center" wrapText="1"/>
    </xf>
    <xf numFmtId="3" fontId="19" fillId="4" borderId="0" xfId="0" applyNumberFormat="1" applyFont="1" applyFill="1" applyProtection="1"/>
    <xf numFmtId="0" fontId="7" fillId="4" borderId="0" xfId="0" applyFont="1" applyFill="1" applyAlignment="1" applyProtection="1">
      <alignment horizontal="center" vertical="center" wrapText="1"/>
    </xf>
    <xf numFmtId="3" fontId="7" fillId="4" borderId="0" xfId="0" applyNumberFormat="1" applyFont="1" applyFill="1" applyAlignment="1" applyProtection="1">
      <alignment horizontal="center" vertical="center" wrapText="1"/>
    </xf>
    <xf numFmtId="3" fontId="19" fillId="2" borderId="27" xfId="2" applyNumberFormat="1" applyFont="1" applyBorder="1" applyAlignment="1" applyProtection="1">
      <alignment horizontal="center" vertical="center" wrapText="1"/>
    </xf>
    <xf numFmtId="0" fontId="19" fillId="2" borderId="27" xfId="2" applyFont="1" applyBorder="1" applyAlignment="1" applyProtection="1">
      <alignment horizontal="center" vertical="center" wrapText="1"/>
      <protection hidden="1"/>
    </xf>
    <xf numFmtId="3" fontId="7" fillId="4" borderId="1" xfId="11" applyFont="1" applyAlignment="1" applyProtection="1">
      <protection locked="0"/>
    </xf>
    <xf numFmtId="3" fontId="7" fillId="4" borderId="23" xfId="0" applyNumberFormat="1" applyFont="1" applyFill="1" applyBorder="1" applyAlignment="1" applyProtection="1">
      <alignment horizontal="right" vertical="center"/>
      <protection hidden="1"/>
    </xf>
    <xf numFmtId="3" fontId="7" fillId="4" borderId="53" xfId="0" applyNumberFormat="1" applyFont="1" applyFill="1" applyBorder="1" applyAlignment="1" applyProtection="1">
      <alignment horizontal="right" vertical="center"/>
      <protection hidden="1"/>
    </xf>
    <xf numFmtId="0" fontId="19" fillId="2" borderId="27" xfId="2" applyFont="1" applyBorder="1" applyAlignment="1">
      <alignment wrapText="1"/>
    </xf>
    <xf numFmtId="0" fontId="11" fillId="6" borderId="0" xfId="4" applyFont="1" applyAlignment="1" applyProtection="1">
      <alignment wrapText="1"/>
      <protection hidden="1"/>
    </xf>
    <xf numFmtId="3" fontId="7" fillId="4" borderId="27" xfId="0" applyNumberFormat="1" applyFont="1" applyFill="1" applyBorder="1" applyProtection="1">
      <protection hidden="1"/>
    </xf>
    <xf numFmtId="0" fontId="7" fillId="4" borderId="27" xfId="0" applyFont="1" applyFill="1" applyBorder="1" applyAlignment="1" applyProtection="1">
      <alignment wrapText="1"/>
    </xf>
    <xf numFmtId="0" fontId="7" fillId="4" borderId="27" xfId="0" applyFont="1" applyFill="1" applyBorder="1" applyProtection="1"/>
    <xf numFmtId="0" fontId="7" fillId="4" borderId="7" xfId="0" applyFont="1" applyFill="1" applyBorder="1" applyAlignment="1" applyProtection="1">
      <alignment wrapText="1"/>
    </xf>
    <xf numFmtId="0" fontId="7" fillId="4" borderId="0" xfId="0" applyFont="1" applyFill="1" applyBorder="1" applyAlignment="1" applyProtection="1">
      <alignment wrapText="1"/>
    </xf>
    <xf numFmtId="0" fontId="7" fillId="4" borderId="0" xfId="0" applyFont="1" applyFill="1" applyBorder="1" applyProtection="1"/>
    <xf numFmtId="3" fontId="7" fillId="4" borderId="0" xfId="0" applyNumberFormat="1" applyFont="1" applyFill="1" applyBorder="1" applyProtection="1"/>
    <xf numFmtId="3" fontId="7" fillId="4" borderId="1" xfId="11" applyFont="1" applyAlignment="1" applyProtection="1">
      <alignment vertical="center" wrapText="1"/>
      <protection locked="0"/>
    </xf>
    <xf numFmtId="3" fontId="19" fillId="2" borderId="22" xfId="2" applyNumberFormat="1" applyFont="1" applyBorder="1" applyAlignment="1" applyProtection="1">
      <alignment wrapText="1"/>
    </xf>
    <xf numFmtId="3" fontId="19" fillId="2" borderId="17" xfId="2" applyNumberFormat="1" applyFont="1" applyBorder="1" applyAlignment="1" applyProtection="1">
      <alignment wrapText="1"/>
    </xf>
    <xf numFmtId="3" fontId="19" fillId="2" borderId="18" xfId="2" applyNumberFormat="1" applyFont="1" applyBorder="1" applyAlignment="1" applyProtection="1">
      <alignment wrapText="1"/>
    </xf>
    <xf numFmtId="0" fontId="19" fillId="2" borderId="33" xfId="2" applyFont="1" applyBorder="1" applyAlignment="1" applyProtection="1">
      <alignment wrapText="1"/>
    </xf>
    <xf numFmtId="3" fontId="7" fillId="10" borderId="0" xfId="13" applyFont="1">
      <alignment horizontal="right"/>
      <protection hidden="1"/>
    </xf>
    <xf numFmtId="3" fontId="19" fillId="2" borderId="27" xfId="2" applyNumberFormat="1" applyFont="1" applyBorder="1" applyProtection="1"/>
    <xf numFmtId="0" fontId="19" fillId="2" borderId="54" xfId="2" applyFont="1" applyBorder="1" applyAlignment="1" applyProtection="1">
      <alignment wrapText="1"/>
    </xf>
    <xf numFmtId="3" fontId="19" fillId="2" borderId="20" xfId="2" applyNumberFormat="1" applyFont="1" applyBorder="1" applyProtection="1"/>
    <xf numFmtId="3" fontId="19" fillId="2" borderId="21" xfId="2" applyNumberFormat="1" applyFont="1" applyBorder="1" applyProtection="1"/>
    <xf numFmtId="3" fontId="19" fillId="2" borderId="27" xfId="2" applyNumberFormat="1" applyFont="1" applyBorder="1" applyAlignment="1" applyProtection="1">
      <alignment vertical="center" wrapText="1"/>
      <protection hidden="1"/>
    </xf>
    <xf numFmtId="3" fontId="19" fillId="2" borderId="27" xfId="2" applyNumberFormat="1" applyFont="1" applyBorder="1" applyAlignment="1" applyProtection="1">
      <alignment vertical="center"/>
      <protection hidden="1"/>
    </xf>
    <xf numFmtId="9" fontId="19" fillId="2" borderId="27" xfId="2" applyNumberFormat="1" applyFont="1" applyBorder="1" applyAlignment="1" applyProtection="1">
      <alignment horizontal="right" vertical="center" wrapText="1"/>
      <protection hidden="1"/>
    </xf>
    <xf numFmtId="3" fontId="19" fillId="2" borderId="23" xfId="2" applyNumberFormat="1" applyFont="1" applyBorder="1" applyAlignment="1" applyProtection="1">
      <alignment horizontal="center" vertical="center"/>
      <protection hidden="1"/>
    </xf>
    <xf numFmtId="3" fontId="7" fillId="4" borderId="27" xfId="0" applyNumberFormat="1" applyFont="1" applyFill="1" applyBorder="1" applyAlignment="1" applyProtection="1">
      <alignment wrapText="1"/>
      <protection hidden="1"/>
    </xf>
    <xf numFmtId="0" fontId="7" fillId="4" borderId="27" xfId="0" applyFont="1" applyFill="1" applyBorder="1" applyProtection="1">
      <protection hidden="1"/>
    </xf>
    <xf numFmtId="0" fontId="7" fillId="4" borderId="32" xfId="0" applyFont="1" applyFill="1" applyBorder="1" applyAlignment="1" applyProtection="1">
      <alignment vertical="center" wrapText="1"/>
      <protection hidden="1"/>
    </xf>
    <xf numFmtId="9" fontId="7" fillId="4" borderId="33" xfId="3" applyNumberFormat="1" applyFont="1" applyFill="1" applyBorder="1" applyAlignment="1" applyProtection="1">
      <alignment horizontal="right" vertical="center" wrapText="1"/>
    </xf>
    <xf numFmtId="0" fontId="19" fillId="2" borderId="20" xfId="2" applyFont="1" applyBorder="1" applyAlignment="1" applyProtection="1">
      <alignment horizontal="center" vertical="center"/>
      <protection hidden="1"/>
    </xf>
    <xf numFmtId="9" fontId="7" fillId="4" borderId="36" xfId="3" applyNumberFormat="1" applyFont="1" applyFill="1" applyBorder="1" applyAlignment="1" applyProtection="1">
      <alignment horizontal="right" vertical="center" wrapText="1"/>
    </xf>
    <xf numFmtId="3" fontId="7" fillId="4" borderId="20" xfId="0" applyNumberFormat="1" applyFont="1" applyFill="1" applyBorder="1" applyProtection="1">
      <protection hidden="1"/>
    </xf>
    <xf numFmtId="3" fontId="7" fillId="4" borderId="17" xfId="0" applyNumberFormat="1" applyFont="1" applyFill="1" applyBorder="1" applyProtection="1">
      <protection hidden="1"/>
    </xf>
    <xf numFmtId="3" fontId="7" fillId="4" borderId="17" xfId="0" applyNumberFormat="1" applyFont="1" applyFill="1" applyBorder="1" applyAlignment="1" applyProtection="1">
      <alignment wrapText="1"/>
      <protection hidden="1"/>
    </xf>
    <xf numFmtId="3" fontId="2" fillId="4" borderId="0" xfId="0" applyNumberFormat="1" applyFont="1" applyFill="1"/>
    <xf numFmtId="3" fontId="28" fillId="4" borderId="0" xfId="0" applyNumberFormat="1" applyFont="1" applyFill="1" applyAlignment="1" applyProtection="1">
      <alignment horizontal="center"/>
      <protection hidden="1"/>
    </xf>
    <xf numFmtId="0" fontId="4" fillId="4" borderId="0" xfId="0" applyFont="1" applyFill="1" applyBorder="1" applyProtection="1">
      <protection hidden="1"/>
    </xf>
    <xf numFmtId="3" fontId="4" fillId="4" borderId="0" xfId="0" applyNumberFormat="1" applyFont="1" applyFill="1" applyBorder="1" applyProtection="1"/>
    <xf numFmtId="3" fontId="28" fillId="4" borderId="0" xfId="0" applyNumberFormat="1" applyFont="1" applyFill="1" applyBorder="1" applyAlignment="1" applyProtection="1">
      <alignment horizontal="center"/>
      <protection hidden="1"/>
    </xf>
    <xf numFmtId="0" fontId="19" fillId="5" borderId="0" xfId="0" applyFont="1" applyFill="1" applyBorder="1" applyProtection="1">
      <protection hidden="1"/>
    </xf>
    <xf numFmtId="3" fontId="19" fillId="5" borderId="0" xfId="0" applyNumberFormat="1" applyFont="1" applyFill="1" applyBorder="1" applyProtection="1"/>
    <xf numFmtId="3" fontId="4" fillId="4" borderId="0" xfId="0" applyNumberFormat="1" applyFont="1" applyFill="1" applyAlignment="1" applyProtection="1">
      <alignment horizontal="right"/>
    </xf>
    <xf numFmtId="3" fontId="4" fillId="4" borderId="0" xfId="0" applyNumberFormat="1" applyFont="1" applyFill="1" applyBorder="1" applyAlignment="1" applyProtection="1">
      <alignment horizontal="right"/>
    </xf>
    <xf numFmtId="0" fontId="19" fillId="4" borderId="0" xfId="0" applyFont="1" applyFill="1"/>
    <xf numFmtId="3" fontId="19" fillId="4" borderId="0" xfId="0" applyNumberFormat="1" applyFont="1" applyFill="1"/>
    <xf numFmtId="3" fontId="4" fillId="4" borderId="0" xfId="0" applyNumberFormat="1" applyFont="1" applyFill="1" applyProtection="1"/>
    <xf numFmtId="0" fontId="4" fillId="4" borderId="0" xfId="0" applyFont="1" applyFill="1" applyBorder="1" applyAlignment="1" applyProtection="1">
      <alignment wrapText="1"/>
      <protection hidden="1"/>
    </xf>
    <xf numFmtId="3" fontId="0" fillId="4" borderId="1" xfId="0" applyNumberFormat="1" applyFill="1" applyBorder="1" applyProtection="1"/>
    <xf numFmtId="0" fontId="29" fillId="4" borderId="0" xfId="0" applyFont="1" applyFill="1" applyProtection="1"/>
    <xf numFmtId="3" fontId="19" fillId="4" borderId="1" xfId="0" applyNumberFormat="1" applyFont="1" applyFill="1" applyBorder="1" applyProtection="1"/>
    <xf numFmtId="0" fontId="30" fillId="4" borderId="0" xfId="0" applyFont="1" applyFill="1" applyProtection="1">
      <protection hidden="1"/>
    </xf>
    <xf numFmtId="3" fontId="7" fillId="4" borderId="1" xfId="11" applyFont="1" applyBorder="1" applyAlignment="1" applyProtection="1">
      <alignment wrapText="1"/>
      <protection locked="0"/>
    </xf>
    <xf numFmtId="0" fontId="13" fillId="4" borderId="28" xfId="0" applyFont="1" applyFill="1" applyBorder="1" applyAlignment="1" applyProtection="1">
      <alignment vertical="center"/>
    </xf>
    <xf numFmtId="3" fontId="13" fillId="4" borderId="28" xfId="0" applyNumberFormat="1" applyFont="1" applyFill="1" applyBorder="1" applyAlignment="1" applyProtection="1">
      <alignment vertical="center"/>
    </xf>
    <xf numFmtId="3" fontId="7" fillId="0" borderId="0" xfId="0" applyNumberFormat="1" applyFont="1" applyProtection="1"/>
    <xf numFmtId="0" fontId="0" fillId="4" borderId="0" xfId="0" applyFill="1" applyProtection="1">
      <protection hidden="1"/>
    </xf>
    <xf numFmtId="0" fontId="7" fillId="4" borderId="55" xfId="0" applyFont="1" applyFill="1" applyBorder="1" applyProtection="1">
      <protection hidden="1"/>
    </xf>
    <xf numFmtId="0" fontId="14" fillId="4" borderId="0" xfId="7" applyFill="1" applyAlignment="1" applyProtection="1">
      <alignment horizontal="center"/>
      <protection hidden="1"/>
    </xf>
    <xf numFmtId="0" fontId="14" fillId="4" borderId="0" xfId="7" applyFill="1" applyAlignment="1" applyProtection="1">
      <protection hidden="1"/>
    </xf>
    <xf numFmtId="0" fontId="0" fillId="4" borderId="0" xfId="0" applyFill="1" applyAlignment="1" applyProtection="1">
      <alignment horizontal="center" wrapText="1"/>
      <protection hidden="1"/>
    </xf>
    <xf numFmtId="0" fontId="17" fillId="4" borderId="0" xfId="4" applyFont="1" applyFill="1" applyAlignment="1" applyProtection="1">
      <alignment horizontal="center" wrapText="1"/>
      <protection hidden="1"/>
    </xf>
    <xf numFmtId="0" fontId="17" fillId="4" borderId="0" xfId="4" applyFont="1" applyFill="1" applyAlignment="1" applyProtection="1">
      <alignment wrapText="1"/>
      <protection hidden="1"/>
    </xf>
    <xf numFmtId="0" fontId="17" fillId="4" borderId="0" xfId="4" applyFont="1" applyFill="1" applyAlignment="1" applyProtection="1">
      <alignment horizontal="left" wrapText="1"/>
      <protection hidden="1"/>
    </xf>
    <xf numFmtId="0" fontId="17" fillId="4" borderId="0" xfId="4" applyFont="1" applyFill="1" applyBorder="1" applyAlignment="1" applyProtection="1">
      <alignment horizontal="left" wrapText="1"/>
      <protection hidden="1"/>
    </xf>
    <xf numFmtId="0" fontId="0" fillId="4" borderId="0" xfId="0" applyFill="1" applyAlignment="1"/>
    <xf numFmtId="4" fontId="31" fillId="4" borderId="0" xfId="2" applyNumberFormat="1" applyFont="1" applyFill="1" applyBorder="1" applyAlignment="1" applyProtection="1">
      <alignment vertical="center" wrapText="1"/>
      <protection hidden="1"/>
    </xf>
    <xf numFmtId="0" fontId="2" fillId="2" borderId="27" xfId="2" applyBorder="1" applyAlignment="1" applyProtection="1">
      <alignment horizontal="center" vertical="center"/>
    </xf>
    <xf numFmtId="0" fontId="2" fillId="2" borderId="27" xfId="2" applyBorder="1" applyAlignment="1" applyProtection="1">
      <alignment vertical="center"/>
    </xf>
    <xf numFmtId="0" fontId="2" fillId="2" borderId="27" xfId="2" applyBorder="1" applyAlignment="1" applyProtection="1">
      <alignment horizontal="left" vertical="center"/>
    </xf>
    <xf numFmtId="0" fontId="10" fillId="4" borderId="56" xfId="0" applyFont="1" applyFill="1" applyBorder="1" applyAlignment="1" applyProtection="1">
      <alignment horizontal="center" vertical="center" wrapText="1"/>
    </xf>
    <xf numFmtId="0" fontId="10" fillId="4" borderId="56" xfId="0" applyFont="1" applyFill="1" applyBorder="1" applyAlignment="1" applyProtection="1">
      <alignment vertical="center" wrapText="1"/>
    </xf>
    <xf numFmtId="0" fontId="10" fillId="4" borderId="56" xfId="0" applyFont="1" applyFill="1" applyBorder="1" applyAlignment="1" applyProtection="1">
      <alignment horizontal="left" vertical="center" wrapText="1"/>
    </xf>
    <xf numFmtId="0" fontId="7" fillId="4" borderId="56" xfId="0" applyFont="1" applyFill="1" applyBorder="1" applyAlignment="1" applyProtection="1">
      <alignment vertical="center" wrapText="1"/>
    </xf>
    <xf numFmtId="4" fontId="0" fillId="13" borderId="0" xfId="3" applyNumberFormat="1" applyFont="1" applyFill="1" applyAlignment="1" applyProtection="1">
      <alignment horizontal="left"/>
      <protection hidden="1"/>
    </xf>
    <xf numFmtId="0" fontId="3" fillId="13" borderId="0" xfId="0" applyFont="1" applyFill="1" applyProtection="1">
      <protection hidden="1"/>
    </xf>
    <xf numFmtId="4" fontId="1" fillId="13" borderId="0" xfId="3" applyNumberFormat="1" applyFill="1" applyAlignment="1" applyProtection="1">
      <alignment horizontal="left"/>
      <protection hidden="1"/>
    </xf>
    <xf numFmtId="0" fontId="7" fillId="13" borderId="0" xfId="0" applyFont="1" applyFill="1" applyProtection="1">
      <protection hidden="1"/>
    </xf>
    <xf numFmtId="3" fontId="32" fillId="5" borderId="27" xfId="2" applyNumberFormat="1" applyFont="1" applyFill="1" applyBorder="1" applyAlignment="1" applyProtection="1">
      <alignment vertical="center" wrapText="1"/>
      <protection hidden="1"/>
    </xf>
    <xf numFmtId="3" fontId="32" fillId="5" borderId="0" xfId="2" applyNumberFormat="1" applyFont="1" applyFill="1" applyBorder="1" applyAlignment="1" applyProtection="1">
      <alignment vertical="center" wrapText="1"/>
      <protection hidden="1"/>
    </xf>
    <xf numFmtId="4" fontId="7" fillId="4" borderId="1" xfId="0" applyNumberFormat="1" applyFont="1" applyFill="1" applyBorder="1" applyProtection="1">
      <protection hidden="1"/>
    </xf>
    <xf numFmtId="3" fontId="32" fillId="4" borderId="0" xfId="2" applyNumberFormat="1" applyFont="1" applyFill="1" applyBorder="1" applyAlignment="1" applyProtection="1">
      <alignment vertical="center" wrapText="1"/>
      <protection hidden="1"/>
    </xf>
    <xf numFmtId="3" fontId="19" fillId="4" borderId="0" xfId="2" applyNumberFormat="1" applyFont="1" applyFill="1" applyBorder="1" applyAlignment="1" applyProtection="1">
      <alignment vertical="center"/>
      <protection hidden="1"/>
    </xf>
    <xf numFmtId="9" fontId="19" fillId="4" borderId="0" xfId="1" applyFont="1" applyFill="1" applyBorder="1" applyAlignment="1" applyProtection="1">
      <alignment vertical="center"/>
      <protection hidden="1"/>
    </xf>
    <xf numFmtId="0" fontId="10" fillId="0" borderId="56" xfId="0" applyFont="1" applyFill="1" applyBorder="1" applyAlignment="1" applyProtection="1">
      <alignment horizontal="left" vertical="center" wrapText="1"/>
    </xf>
    <xf numFmtId="0" fontId="7" fillId="4" borderId="56" xfId="0" applyFont="1" applyFill="1" applyBorder="1" applyAlignment="1" applyProtection="1">
      <alignment vertical="center" wrapText="1"/>
    </xf>
    <xf numFmtId="0" fontId="1" fillId="3" borderId="0" xfId="3" applyBorder="1" applyAlignment="1" applyProtection="1">
      <alignment horizontal="center"/>
      <protection hidden="1"/>
    </xf>
    <xf numFmtId="0" fontId="1" fillId="3" borderId="8" xfId="3" applyBorder="1" applyAlignment="1" applyProtection="1">
      <alignment horizontal="center"/>
      <protection hidden="1"/>
    </xf>
    <xf numFmtId="0" fontId="2" fillId="6" borderId="0" xfId="4" applyAlignment="1" applyProtection="1">
      <alignment horizontal="center" vertical="center" wrapText="1"/>
      <protection hidden="1"/>
    </xf>
    <xf numFmtId="0" fontId="2" fillId="6" borderId="0" xfId="4" applyAlignment="1" applyProtection="1">
      <alignment horizontal="center" wrapText="1"/>
      <protection hidden="1"/>
    </xf>
    <xf numFmtId="0" fontId="2" fillId="6" borderId="4" xfId="4" applyBorder="1" applyAlignment="1" applyProtection="1">
      <alignment horizontal="left" wrapText="1"/>
      <protection hidden="1"/>
    </xf>
    <xf numFmtId="0" fontId="2" fillId="6" borderId="5" xfId="4" applyBorder="1" applyAlignment="1" applyProtection="1">
      <alignment horizontal="left" wrapText="1"/>
      <protection hidden="1"/>
    </xf>
    <xf numFmtId="0" fontId="2" fillId="6" borderId="6" xfId="4" applyBorder="1" applyAlignment="1" applyProtection="1">
      <alignment horizontal="left" wrapText="1"/>
      <protection hidden="1"/>
    </xf>
    <xf numFmtId="0" fontId="1" fillId="3" borderId="10" xfId="3" applyBorder="1" applyAlignment="1" applyProtection="1">
      <alignment horizontal="center"/>
      <protection hidden="1"/>
    </xf>
    <xf numFmtId="0" fontId="1" fillId="3" borderId="11" xfId="3" applyBorder="1" applyAlignment="1" applyProtection="1">
      <alignment horizontal="center"/>
      <protection hidden="1"/>
    </xf>
    <xf numFmtId="0" fontId="7" fillId="4" borderId="0" xfId="0" applyFont="1" applyFill="1" applyAlignment="1" applyProtection="1">
      <alignment horizontal="left" vertical="top" wrapText="1"/>
      <protection hidden="1"/>
    </xf>
    <xf numFmtId="0" fontId="17" fillId="6" borderId="0" xfId="4" applyFont="1" applyAlignment="1" applyProtection="1">
      <alignment horizontal="left" wrapText="1"/>
      <protection hidden="1"/>
    </xf>
    <xf numFmtId="0" fontId="20" fillId="9" borderId="29" xfId="0" applyFont="1" applyFill="1" applyBorder="1" applyAlignment="1" applyProtection="1">
      <alignment horizontal="center" vertical="center"/>
      <protection hidden="1"/>
    </xf>
    <xf numFmtId="0" fontId="20" fillId="9" borderId="30" xfId="0" applyFont="1" applyFill="1" applyBorder="1" applyAlignment="1" applyProtection="1">
      <alignment horizontal="center" vertical="center"/>
      <protection hidden="1"/>
    </xf>
    <xf numFmtId="0" fontId="20" fillId="9" borderId="31" xfId="0" applyFont="1" applyFill="1" applyBorder="1" applyAlignment="1" applyProtection="1">
      <alignment horizontal="center" vertical="center"/>
      <protection hidden="1"/>
    </xf>
    <xf numFmtId="0" fontId="7" fillId="4" borderId="1" xfId="9" applyFont="1" applyAlignment="1" applyProtection="1">
      <alignment horizontal="left" vertical="top" wrapText="1"/>
      <protection locked="0"/>
    </xf>
    <xf numFmtId="0" fontId="14" fillId="4" borderId="23" xfId="7" applyFill="1" applyBorder="1" applyAlignment="1" applyProtection="1">
      <alignment horizontal="center" vertical="center"/>
    </xf>
    <xf numFmtId="0" fontId="14" fillId="4" borderId="23" xfId="7" quotePrefix="1" applyFill="1" applyBorder="1" applyAlignment="1" applyProtection="1">
      <alignment horizontal="center" vertical="center"/>
    </xf>
    <xf numFmtId="0" fontId="19" fillId="2" borderId="41" xfId="2" applyFont="1" applyBorder="1" applyAlignment="1" applyProtection="1">
      <alignment horizontal="center" wrapText="1"/>
    </xf>
    <xf numFmtId="0" fontId="19" fillId="2" borderId="42" xfId="2" applyFont="1" applyBorder="1" applyAlignment="1" applyProtection="1">
      <alignment horizontal="center" wrapText="1"/>
    </xf>
    <xf numFmtId="0" fontId="14" fillId="4" borderId="23" xfId="7" applyFill="1" applyBorder="1" applyAlignment="1" applyProtection="1">
      <alignment horizontal="center" vertical="center"/>
      <protection hidden="1"/>
    </xf>
    <xf numFmtId="0" fontId="19" fillId="2" borderId="32" xfId="2" applyFont="1" applyBorder="1" applyAlignment="1" applyProtection="1">
      <alignment horizontal="left"/>
    </xf>
    <xf numFmtId="0" fontId="19" fillId="2" borderId="33" xfId="2" applyFont="1" applyBorder="1" applyAlignment="1" applyProtection="1">
      <alignment horizontal="left"/>
    </xf>
    <xf numFmtId="0" fontId="7" fillId="4" borderId="43" xfId="9" applyFont="1" applyBorder="1" applyAlignment="1" applyProtection="1">
      <alignment horizontal="left" wrapText="1"/>
      <protection locked="0"/>
    </xf>
    <xf numFmtId="0" fontId="7" fillId="4" borderId="44" xfId="9" applyFont="1" applyBorder="1" applyAlignment="1" applyProtection="1">
      <alignment horizontal="left" wrapText="1"/>
      <protection locked="0"/>
    </xf>
    <xf numFmtId="0" fontId="7" fillId="3" borderId="45" xfId="14" applyFont="1" applyBorder="1" applyAlignment="1" applyProtection="1">
      <alignment horizontal="left"/>
    </xf>
    <xf numFmtId="0" fontId="7" fillId="3" borderId="46" xfId="14" applyFont="1" applyBorder="1" applyAlignment="1" applyProtection="1">
      <alignment horizontal="left"/>
    </xf>
    <xf numFmtId="0" fontId="7" fillId="3" borderId="0" xfId="3" applyFont="1" applyAlignment="1" applyProtection="1"/>
    <xf numFmtId="0" fontId="19" fillId="2" borderId="27" xfId="2" applyFont="1" applyBorder="1" applyAlignment="1" applyProtection="1">
      <alignment horizontal="center" vertical="center"/>
    </xf>
    <xf numFmtId="0" fontId="7" fillId="12" borderId="43" xfId="9" applyFont="1" applyFill="1" applyBorder="1" applyAlignment="1" applyProtection="1">
      <alignment horizontal="left" wrapText="1"/>
      <protection locked="0"/>
    </xf>
    <xf numFmtId="0" fontId="7" fillId="12" borderId="44" xfId="9" applyFont="1" applyFill="1" applyBorder="1" applyAlignment="1" applyProtection="1">
      <alignment horizontal="left" wrapText="1"/>
      <protection locked="0"/>
    </xf>
    <xf numFmtId="0" fontId="7" fillId="3" borderId="18" xfId="14" applyFont="1" applyBorder="1" applyAlignment="1" applyProtection="1">
      <alignment horizontal="left"/>
    </xf>
    <xf numFmtId="0" fontId="7" fillId="3" borderId="22" xfId="14" applyFont="1" applyBorder="1" applyAlignment="1" applyProtection="1">
      <alignment horizontal="left"/>
    </xf>
    <xf numFmtId="0" fontId="19" fillId="2" borderId="32" xfId="2" applyFont="1" applyBorder="1" applyAlignment="1" applyProtection="1">
      <alignment horizontal="left" wrapText="1"/>
    </xf>
    <xf numFmtId="0" fontId="19" fillId="2" borderId="33" xfId="2" applyFont="1" applyBorder="1" applyAlignment="1" applyProtection="1">
      <alignment horizontal="left" wrapText="1"/>
    </xf>
    <xf numFmtId="0" fontId="7" fillId="4" borderId="48" xfId="9" applyFont="1" applyBorder="1" applyAlignment="1" applyProtection="1">
      <alignment horizontal="left" wrapText="1"/>
      <protection locked="0"/>
    </xf>
    <xf numFmtId="0" fontId="7" fillId="4" borderId="49" xfId="9" applyFont="1" applyBorder="1" applyAlignment="1" applyProtection="1">
      <alignment horizontal="left" wrapText="1"/>
      <protection locked="0"/>
    </xf>
    <xf numFmtId="0" fontId="7" fillId="4" borderId="51" xfId="9" applyFont="1" applyBorder="1" applyAlignment="1" applyProtection="1">
      <alignment horizontal="left" wrapText="1"/>
      <protection locked="0"/>
    </xf>
    <xf numFmtId="0" fontId="7" fillId="4" borderId="52" xfId="9" applyFont="1" applyBorder="1" applyAlignment="1" applyProtection="1">
      <alignment horizontal="left" wrapText="1"/>
      <protection locked="0"/>
    </xf>
    <xf numFmtId="0" fontId="7" fillId="4" borderId="0" xfId="0" applyFont="1" applyFill="1" applyBorder="1" applyAlignment="1">
      <alignment horizontal="left" vertical="center" wrapText="1"/>
    </xf>
    <xf numFmtId="0" fontId="7" fillId="4" borderId="0" xfId="0" applyFont="1" applyFill="1" applyAlignment="1">
      <alignment horizontal="left" wrapText="1"/>
    </xf>
    <xf numFmtId="0" fontId="7" fillId="4" borderId="0" xfId="0" applyFont="1" applyFill="1" applyBorder="1" applyAlignment="1">
      <alignment horizontal="left" wrapText="1"/>
    </xf>
    <xf numFmtId="0" fontId="7" fillId="3" borderId="0" xfId="3" applyFont="1" applyAlignment="1" applyProtection="1">
      <alignment horizontal="left"/>
    </xf>
    <xf numFmtId="0" fontId="19" fillId="2" borderId="32" xfId="2" applyFont="1" applyBorder="1" applyAlignment="1" applyProtection="1">
      <alignment horizontal="left" vertical="center"/>
    </xf>
    <xf numFmtId="0" fontId="19" fillId="2" borderId="33" xfId="2" applyFont="1" applyBorder="1" applyAlignment="1" applyProtection="1">
      <alignment horizontal="left" vertical="center"/>
    </xf>
    <xf numFmtId="3" fontId="19" fillId="2" borderId="33" xfId="2" applyNumberFormat="1" applyFont="1" applyBorder="1" applyAlignment="1" applyProtection="1">
      <alignment horizontal="left"/>
    </xf>
    <xf numFmtId="0" fontId="7" fillId="4" borderId="0" xfId="0" applyFont="1" applyFill="1" applyBorder="1" applyAlignment="1" applyProtection="1">
      <alignment horizontal="left"/>
    </xf>
    <xf numFmtId="0" fontId="19" fillId="2" borderId="17" xfId="2" applyFont="1" applyBorder="1" applyAlignment="1" applyProtection="1">
      <alignment horizontal="center"/>
    </xf>
    <xf numFmtId="0" fontId="19" fillId="8" borderId="0" xfId="6" applyFont="1" applyAlignment="1" applyProtection="1">
      <alignment horizontal="center" vertical="center" textRotation="90"/>
    </xf>
    <xf numFmtId="3" fontId="19" fillId="2" borderId="27" xfId="2" applyNumberFormat="1" applyFont="1" applyBorder="1" applyAlignment="1" applyProtection="1">
      <alignment horizontal="center" vertical="center" wrapText="1"/>
    </xf>
    <xf numFmtId="3" fontId="19" fillId="2" borderId="32" xfId="2" applyNumberFormat="1" applyFont="1" applyBorder="1" applyAlignment="1" applyProtection="1">
      <alignment horizontal="center" vertical="center" wrapText="1"/>
    </xf>
    <xf numFmtId="3" fontId="19" fillId="2" borderId="36" xfId="2" applyNumberFormat="1" applyFont="1" applyBorder="1" applyAlignment="1" applyProtection="1">
      <alignment horizontal="center" vertical="center" wrapText="1"/>
    </xf>
    <xf numFmtId="3" fontId="19" fillId="2" borderId="33" xfId="2" applyNumberFormat="1" applyFont="1" applyBorder="1" applyAlignment="1" applyProtection="1">
      <alignment horizontal="center" vertical="center" wrapText="1"/>
    </xf>
    <xf numFmtId="0" fontId="7" fillId="3" borderId="27" xfId="3" applyFont="1" applyBorder="1" applyAlignment="1" applyProtection="1">
      <alignment horizontal="center"/>
      <protection hidden="1"/>
    </xf>
    <xf numFmtId="0" fontId="7" fillId="3" borderId="27" xfId="3" applyFont="1" applyBorder="1" applyAlignment="1" applyProtection="1">
      <alignment horizontal="center" wrapText="1"/>
      <protection hidden="1"/>
    </xf>
    <xf numFmtId="0" fontId="7" fillId="3" borderId="27" xfId="3" applyFont="1" applyBorder="1" applyAlignment="1" applyProtection="1">
      <alignment horizontal="center" wrapText="1"/>
    </xf>
    <xf numFmtId="3" fontId="19" fillId="2" borderId="32" xfId="2" applyNumberFormat="1" applyFont="1" applyBorder="1" applyAlignment="1" applyProtection="1">
      <alignment horizontal="right" wrapText="1"/>
    </xf>
    <xf numFmtId="0" fontId="19" fillId="2" borderId="33" xfId="2" applyFont="1" applyBorder="1" applyAlignment="1" applyProtection="1">
      <alignment horizontal="right" wrapText="1"/>
    </xf>
    <xf numFmtId="3" fontId="19" fillId="2" borderId="21" xfId="2" applyNumberFormat="1" applyFont="1" applyBorder="1" applyAlignment="1" applyProtection="1">
      <alignment horizontal="right" wrapText="1"/>
    </xf>
    <xf numFmtId="0" fontId="19" fillId="2" borderId="54" xfId="2" applyFont="1" applyBorder="1" applyAlignment="1" applyProtection="1">
      <alignment horizontal="right" wrapText="1"/>
    </xf>
    <xf numFmtId="0" fontId="19" fillId="2" borderId="23" xfId="2" applyFont="1" applyBorder="1" applyAlignment="1" applyProtection="1">
      <alignment horizontal="center" vertical="center" wrapText="1"/>
      <protection hidden="1"/>
    </xf>
    <xf numFmtId="0" fontId="19" fillId="4" borderId="0" xfId="6" applyFont="1" applyFill="1" applyBorder="1" applyAlignment="1" applyProtection="1">
      <alignment horizontal="center" vertical="center" wrapText="1"/>
      <protection hidden="1"/>
    </xf>
    <xf numFmtId="0" fontId="19" fillId="2" borderId="27" xfId="2" applyFont="1" applyBorder="1" applyAlignment="1" applyProtection="1">
      <alignment horizontal="center" vertical="center" wrapText="1"/>
      <protection hidden="1"/>
    </xf>
  </cellXfs>
  <cellStyles count="15">
    <cellStyle name="20 % - Accent2" xfId="3" builtinId="34"/>
    <cellStyle name="20 % - Accent2 2" xfId="14"/>
    <cellStyle name="Accent1" xfId="4" builtinId="29"/>
    <cellStyle name="Accent2" xfId="2" builtinId="33"/>
    <cellStyle name="Accent3" xfId="5" builtinId="37"/>
    <cellStyle name="Accent4" xfId="6" builtinId="41"/>
    <cellStyle name="Lien hypertexte" xfId="7" builtinId="8"/>
    <cellStyle name="Neutre" xfId="8" builtinId="28"/>
    <cellStyle name="Normal" xfId="0" builtinId="0"/>
    <cellStyle name="Normal 2" xfId="12"/>
    <cellStyle name="Pourcentage" xfId="1" builtinId="5"/>
    <cellStyle name="Style 1" xfId="9"/>
    <cellStyle name="Style 1 3" xfId="11"/>
    <cellStyle name="Style 2" xfId="13"/>
    <cellStyle name="Style 2 - nombre" xfId="10"/>
  </cellStyles>
  <dxfs count="517">
    <dxf>
      <font>
        <color rgb="FFED1A3B"/>
      </font>
    </dxf>
    <dxf>
      <font>
        <color rgb="FF2EB0A4"/>
      </font>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ill>
        <patternFill>
          <bgColor theme="0" tint="-4.9989318521683403E-2"/>
        </patternFill>
      </fill>
    </dxf>
    <dxf>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2"/>
            </a:solidFill>
            <a:ln>
              <a:solidFill>
                <a:schemeClr val="accent2"/>
              </a:solidFill>
            </a:ln>
          </c:spPr>
          <c:invertIfNegative val="0"/>
          <c:cat>
            <c:strRef>
              <c:f>'TAB3'!$C$3:$G$3</c:f>
              <c:strCache>
                <c:ptCount val="5"/>
                <c:pt idx="0">
                  <c:v>Budget 2019</c:v>
                </c:pt>
                <c:pt idx="1">
                  <c:v>Budget 2020</c:v>
                </c:pt>
                <c:pt idx="2">
                  <c:v>Budget 2021</c:v>
                </c:pt>
                <c:pt idx="3">
                  <c:v>Budget 2022</c:v>
                </c:pt>
                <c:pt idx="4">
                  <c:v>Budget 2023</c:v>
                </c:pt>
              </c:strCache>
            </c:strRef>
          </c:cat>
          <c:val>
            <c:numRef>
              <c:f>'TAB3'!$C$10:$G$10</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7B2D-4BD9-8A12-09C618238161}"/>
            </c:ext>
          </c:extLst>
        </c:ser>
        <c:dLbls>
          <c:showLegendKey val="0"/>
          <c:showVal val="0"/>
          <c:showCatName val="0"/>
          <c:showSerName val="0"/>
          <c:showPercent val="0"/>
          <c:showBubbleSize val="0"/>
        </c:dLbls>
        <c:gapWidth val="150"/>
        <c:axId val="842664920"/>
        <c:axId val="842673152"/>
      </c:barChart>
      <c:lineChart>
        <c:grouping val="standard"/>
        <c:varyColors val="0"/>
        <c:ser>
          <c:idx val="1"/>
          <c:order val="1"/>
          <c:spPr>
            <a:ln w="12700">
              <a:solidFill>
                <a:schemeClr val="accent3"/>
              </a:solidFill>
              <a:prstDash val="sysDash"/>
            </a:ln>
          </c:spPr>
          <c:marker>
            <c:symbol val="none"/>
          </c:marker>
          <c:cat>
            <c:strRef>
              <c:f>'TAB3'!$C$3:$G$3</c:f>
              <c:strCache>
                <c:ptCount val="5"/>
                <c:pt idx="0">
                  <c:v>Budget 2019</c:v>
                </c:pt>
                <c:pt idx="1">
                  <c:v>Budget 2020</c:v>
                </c:pt>
                <c:pt idx="2">
                  <c:v>Budget 2021</c:v>
                </c:pt>
                <c:pt idx="3">
                  <c:v>Budget 2022</c:v>
                </c:pt>
                <c:pt idx="4">
                  <c:v>Budget 2023</c:v>
                </c:pt>
              </c:strCache>
            </c:strRef>
          </c:cat>
          <c:val>
            <c:numRef>
              <c:f>'TAB3'!$C$21:$G$21</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3-7B2D-4BD9-8A12-09C618238161}"/>
            </c:ext>
          </c:extLst>
        </c:ser>
        <c:dLbls>
          <c:showLegendKey val="0"/>
          <c:showVal val="0"/>
          <c:showCatName val="0"/>
          <c:showSerName val="0"/>
          <c:showPercent val="0"/>
          <c:showBubbleSize val="0"/>
        </c:dLbls>
        <c:marker val="1"/>
        <c:smooth val="0"/>
        <c:axId val="842664920"/>
        <c:axId val="842673152"/>
      </c:lineChart>
      <c:catAx>
        <c:axId val="842664920"/>
        <c:scaling>
          <c:orientation val="minMax"/>
        </c:scaling>
        <c:delete val="0"/>
        <c:axPos val="b"/>
        <c:numFmt formatCode="General" sourceLinked="1"/>
        <c:majorTickMark val="out"/>
        <c:minorTickMark val="none"/>
        <c:tickLblPos val="low"/>
        <c:txPr>
          <a:bodyPr rot="-5400000" vert="horz"/>
          <a:lstStyle/>
          <a:p>
            <a:pPr>
              <a:defRPr/>
            </a:pPr>
            <a:endParaRPr lang="fr-FR"/>
          </a:p>
        </c:txPr>
        <c:crossAx val="842673152"/>
        <c:crosses val="autoZero"/>
        <c:auto val="0"/>
        <c:lblAlgn val="ctr"/>
        <c:lblOffset val="100"/>
        <c:noMultiLvlLbl val="0"/>
      </c:catAx>
      <c:valAx>
        <c:axId val="842673152"/>
        <c:scaling>
          <c:orientation val="minMax"/>
        </c:scaling>
        <c:delete val="0"/>
        <c:axPos val="l"/>
        <c:numFmt formatCode="#,##0" sourceLinked="1"/>
        <c:majorTickMark val="out"/>
        <c:minorTickMark val="none"/>
        <c:tickLblPos val="nextTo"/>
        <c:crossAx val="842664920"/>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'TAB3'!$C$12:$G$12</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9B-48B1-A6F0-B01FB0C69586}"/>
            </c:ext>
          </c:extLst>
        </c:ser>
        <c:dLbls>
          <c:showLegendKey val="0"/>
          <c:showVal val="0"/>
          <c:showCatName val="0"/>
          <c:showSerName val="0"/>
          <c:showPercent val="0"/>
          <c:showBubbleSize val="0"/>
        </c:dLbls>
        <c:gapWidth val="150"/>
        <c:axId val="842671976"/>
        <c:axId val="842672368"/>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'TAB3'!$C$22:$G$22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19B-48B1-A6F0-B01FB0C69586}"/>
            </c:ext>
          </c:extLst>
        </c:ser>
        <c:dLbls>
          <c:showLegendKey val="0"/>
          <c:showVal val="0"/>
          <c:showCatName val="0"/>
          <c:showSerName val="0"/>
          <c:showPercent val="0"/>
          <c:showBubbleSize val="0"/>
        </c:dLbls>
        <c:marker val="1"/>
        <c:smooth val="0"/>
        <c:axId val="842671976"/>
        <c:axId val="842672368"/>
      </c:lineChart>
      <c:catAx>
        <c:axId val="842671976"/>
        <c:scaling>
          <c:orientation val="minMax"/>
        </c:scaling>
        <c:delete val="0"/>
        <c:axPos val="b"/>
        <c:numFmt formatCode="General" sourceLinked="1"/>
        <c:majorTickMark val="out"/>
        <c:minorTickMark val="none"/>
        <c:tickLblPos val="low"/>
        <c:txPr>
          <a:bodyPr rot="-5400000" vert="horz"/>
          <a:lstStyle/>
          <a:p>
            <a:pPr>
              <a:defRPr/>
            </a:pPr>
            <a:endParaRPr lang="fr-FR"/>
          </a:p>
        </c:txPr>
        <c:crossAx val="842672368"/>
        <c:crosses val="autoZero"/>
        <c:auto val="0"/>
        <c:lblAlgn val="ctr"/>
        <c:lblOffset val="100"/>
        <c:noMultiLvlLbl val="0"/>
      </c:catAx>
      <c:valAx>
        <c:axId val="842672368"/>
        <c:scaling>
          <c:orientation val="minMax"/>
        </c:scaling>
        <c:delete val="0"/>
        <c:axPos val="l"/>
        <c:numFmt formatCode="#,##0" sourceLinked="1"/>
        <c:majorTickMark val="out"/>
        <c:minorTickMark val="none"/>
        <c:tickLblPos val="nextTo"/>
        <c:crossAx val="842671976"/>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'TAB3'!$C$13:$G$13</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7D-4C1E-8E1F-DE8A3B4D5FAC}"/>
            </c:ext>
          </c:extLst>
        </c:ser>
        <c:dLbls>
          <c:showLegendKey val="0"/>
          <c:showVal val="0"/>
          <c:showCatName val="0"/>
          <c:showSerName val="0"/>
          <c:showPercent val="0"/>
          <c:showBubbleSize val="0"/>
        </c:dLbls>
        <c:gapWidth val="150"/>
        <c:axId val="842671192"/>
        <c:axId val="842670408"/>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'TAB3'!$C$23:$G$23</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67D-4C1E-8E1F-DE8A3B4D5FAC}"/>
            </c:ext>
          </c:extLst>
        </c:ser>
        <c:ser>
          <c:idx val="2"/>
          <c:order val="2"/>
          <c:marker>
            <c:symbol val="none"/>
          </c:marker>
          <c:cat>
            <c:strRef>
              <c:f>'TAB3'!$C$3:$G$3</c:f>
              <c:strCache>
                <c:ptCount val="5"/>
                <c:pt idx="0">
                  <c:v>Budget 2019</c:v>
                </c:pt>
                <c:pt idx="1">
                  <c:v>Budget 2020</c:v>
                </c:pt>
                <c:pt idx="2">
                  <c:v>Budget 2021</c:v>
                </c:pt>
                <c:pt idx="3">
                  <c:v>Budget 2022</c:v>
                </c:pt>
                <c:pt idx="4">
                  <c:v>Budget 2023</c:v>
                </c:pt>
              </c:strCache>
            </c:strRef>
          </c:cat>
          <c:val>
            <c:numRef>
              <c:f>'TAB3'!$C$24:$G$24</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8-467D-4C1E-8E1F-DE8A3B4D5FAC}"/>
            </c:ext>
          </c:extLst>
        </c:ser>
        <c:dLbls>
          <c:showLegendKey val="0"/>
          <c:showVal val="0"/>
          <c:showCatName val="0"/>
          <c:showSerName val="0"/>
          <c:showPercent val="0"/>
          <c:showBubbleSize val="0"/>
        </c:dLbls>
        <c:marker val="1"/>
        <c:smooth val="0"/>
        <c:axId val="842671192"/>
        <c:axId val="842670408"/>
      </c:lineChart>
      <c:catAx>
        <c:axId val="842671192"/>
        <c:scaling>
          <c:orientation val="minMax"/>
        </c:scaling>
        <c:delete val="0"/>
        <c:axPos val="b"/>
        <c:numFmt formatCode="General" sourceLinked="1"/>
        <c:majorTickMark val="out"/>
        <c:minorTickMark val="none"/>
        <c:tickLblPos val="low"/>
        <c:txPr>
          <a:bodyPr rot="-5400000" vert="horz"/>
          <a:lstStyle/>
          <a:p>
            <a:pPr>
              <a:defRPr/>
            </a:pPr>
            <a:endParaRPr lang="fr-FR"/>
          </a:p>
        </c:txPr>
        <c:crossAx val="842670408"/>
        <c:crosses val="autoZero"/>
        <c:auto val="0"/>
        <c:lblAlgn val="ctr"/>
        <c:lblOffset val="100"/>
        <c:noMultiLvlLbl val="0"/>
      </c:catAx>
      <c:valAx>
        <c:axId val="842670408"/>
        <c:scaling>
          <c:orientation val="minMax"/>
        </c:scaling>
        <c:delete val="0"/>
        <c:axPos val="l"/>
        <c:numFmt formatCode="#,##0" sourceLinked="1"/>
        <c:majorTickMark val="out"/>
        <c:minorTickMark val="none"/>
        <c:tickLblPos val="nextTo"/>
        <c:crossAx val="842671192"/>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'TAB3'!$C$14:$G$14</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8C-4B6D-993E-CB8C5AA1BC98}"/>
            </c:ext>
          </c:extLst>
        </c:ser>
        <c:dLbls>
          <c:showLegendKey val="0"/>
          <c:showVal val="0"/>
          <c:showCatName val="0"/>
          <c:showSerName val="0"/>
          <c:showPercent val="0"/>
          <c:showBubbleSize val="0"/>
        </c:dLbls>
        <c:gapWidth val="150"/>
        <c:axId val="838282224"/>
        <c:axId val="838275168"/>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'TAB3'!$C$24:$G$24</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C8C-4B6D-993E-CB8C5AA1BC98}"/>
            </c:ext>
          </c:extLst>
        </c:ser>
        <c:dLbls>
          <c:showLegendKey val="0"/>
          <c:showVal val="0"/>
          <c:showCatName val="0"/>
          <c:showSerName val="0"/>
          <c:showPercent val="0"/>
          <c:showBubbleSize val="0"/>
        </c:dLbls>
        <c:marker val="1"/>
        <c:smooth val="0"/>
        <c:axId val="838282224"/>
        <c:axId val="838275168"/>
      </c:lineChart>
      <c:catAx>
        <c:axId val="838282224"/>
        <c:scaling>
          <c:orientation val="minMax"/>
        </c:scaling>
        <c:delete val="0"/>
        <c:axPos val="b"/>
        <c:numFmt formatCode="General" sourceLinked="1"/>
        <c:majorTickMark val="out"/>
        <c:minorTickMark val="none"/>
        <c:tickLblPos val="low"/>
        <c:txPr>
          <a:bodyPr rot="-5400000" vert="horz"/>
          <a:lstStyle/>
          <a:p>
            <a:pPr>
              <a:defRPr/>
            </a:pPr>
            <a:endParaRPr lang="fr-FR"/>
          </a:p>
        </c:txPr>
        <c:crossAx val="838275168"/>
        <c:crosses val="autoZero"/>
        <c:auto val="0"/>
        <c:lblAlgn val="ctr"/>
        <c:lblOffset val="100"/>
        <c:noMultiLvlLbl val="0"/>
      </c:catAx>
      <c:valAx>
        <c:axId val="838275168"/>
        <c:scaling>
          <c:orientation val="minMax"/>
        </c:scaling>
        <c:delete val="0"/>
        <c:axPos val="l"/>
        <c:numFmt formatCode="#,##0" sourceLinked="1"/>
        <c:majorTickMark val="out"/>
        <c:minorTickMark val="none"/>
        <c:tickLblPos val="nextTo"/>
        <c:crossAx val="838282224"/>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'TAB3'!$C$25:$G$25</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6F-4F8A-8617-8AF63AB09762}"/>
            </c:ext>
          </c:extLst>
        </c:ser>
        <c:dLbls>
          <c:showLegendKey val="0"/>
          <c:showVal val="0"/>
          <c:showCatName val="0"/>
          <c:showSerName val="0"/>
          <c:showPercent val="0"/>
          <c:showBubbleSize val="0"/>
        </c:dLbls>
        <c:gapWidth val="150"/>
        <c:axId val="838277912"/>
        <c:axId val="838278304"/>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'TAB3'!$C$26:$G$26</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96F-4F8A-8617-8AF63AB09762}"/>
            </c:ext>
          </c:extLst>
        </c:ser>
        <c:dLbls>
          <c:showLegendKey val="0"/>
          <c:showVal val="0"/>
          <c:showCatName val="0"/>
          <c:showSerName val="0"/>
          <c:showPercent val="0"/>
          <c:showBubbleSize val="0"/>
        </c:dLbls>
        <c:marker val="1"/>
        <c:smooth val="0"/>
        <c:axId val="838277912"/>
        <c:axId val="838278304"/>
      </c:lineChart>
      <c:catAx>
        <c:axId val="838277912"/>
        <c:scaling>
          <c:orientation val="minMax"/>
        </c:scaling>
        <c:delete val="0"/>
        <c:axPos val="b"/>
        <c:numFmt formatCode="General" sourceLinked="1"/>
        <c:majorTickMark val="out"/>
        <c:minorTickMark val="none"/>
        <c:tickLblPos val="low"/>
        <c:txPr>
          <a:bodyPr rot="-5400000" vert="horz"/>
          <a:lstStyle/>
          <a:p>
            <a:pPr>
              <a:defRPr/>
            </a:pPr>
            <a:endParaRPr lang="fr-FR"/>
          </a:p>
        </c:txPr>
        <c:crossAx val="838278304"/>
        <c:crosses val="autoZero"/>
        <c:auto val="0"/>
        <c:lblAlgn val="ctr"/>
        <c:lblOffset val="100"/>
        <c:noMultiLvlLbl val="0"/>
      </c:catAx>
      <c:valAx>
        <c:axId val="838278304"/>
        <c:scaling>
          <c:orientation val="minMax"/>
        </c:scaling>
        <c:delete val="0"/>
        <c:axPos val="l"/>
        <c:numFmt formatCode="#,##0" sourceLinked="1"/>
        <c:majorTickMark val="out"/>
        <c:minorTickMark val="none"/>
        <c:tickLblPos val="nextTo"/>
        <c:crossAx val="838277912"/>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'TAB3'!$C$18:$G$18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73-442A-8249-71BC6FF7894A}"/>
            </c:ext>
          </c:extLst>
        </c:ser>
        <c:dLbls>
          <c:showLegendKey val="0"/>
          <c:showVal val="0"/>
          <c:showCatName val="0"/>
          <c:showSerName val="0"/>
          <c:showPercent val="0"/>
          <c:showBubbleSize val="0"/>
        </c:dLbls>
        <c:gapWidth val="150"/>
        <c:axId val="859708616"/>
        <c:axId val="859704304"/>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'TAB3'!$C$28:$G$28</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773-442A-8249-71BC6FF7894A}"/>
            </c:ext>
          </c:extLst>
        </c:ser>
        <c:dLbls>
          <c:showLegendKey val="0"/>
          <c:showVal val="0"/>
          <c:showCatName val="0"/>
          <c:showSerName val="0"/>
          <c:showPercent val="0"/>
          <c:showBubbleSize val="0"/>
        </c:dLbls>
        <c:marker val="1"/>
        <c:smooth val="0"/>
        <c:axId val="859708616"/>
        <c:axId val="859704304"/>
      </c:lineChart>
      <c:catAx>
        <c:axId val="859708616"/>
        <c:scaling>
          <c:orientation val="minMax"/>
        </c:scaling>
        <c:delete val="0"/>
        <c:axPos val="b"/>
        <c:numFmt formatCode="General" sourceLinked="1"/>
        <c:majorTickMark val="out"/>
        <c:minorTickMark val="none"/>
        <c:tickLblPos val="low"/>
        <c:txPr>
          <a:bodyPr rot="-5400000" vert="horz"/>
          <a:lstStyle/>
          <a:p>
            <a:pPr>
              <a:defRPr/>
            </a:pPr>
            <a:endParaRPr lang="fr-FR"/>
          </a:p>
        </c:txPr>
        <c:crossAx val="859704304"/>
        <c:crosses val="autoZero"/>
        <c:auto val="0"/>
        <c:lblAlgn val="ctr"/>
        <c:lblOffset val="100"/>
        <c:noMultiLvlLbl val="0"/>
      </c:catAx>
      <c:valAx>
        <c:axId val="859704304"/>
        <c:scaling>
          <c:orientation val="minMax"/>
        </c:scaling>
        <c:delete val="0"/>
        <c:axPos val="l"/>
        <c:numFmt formatCode="#,##0" sourceLinked="1"/>
        <c:majorTickMark val="out"/>
        <c:minorTickMark val="none"/>
        <c:tickLblPos val="nextTo"/>
        <c:crossAx val="859708616"/>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797801</xdr:colOff>
      <xdr:row>4</xdr:row>
      <xdr:rowOff>106680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11161" cy="838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287655</xdr:colOff>
      <xdr:row>17</xdr:row>
      <xdr:rowOff>108585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182880</xdr:colOff>
      <xdr:row>4</xdr:row>
      <xdr:rowOff>30480</xdr:rowOff>
    </xdr:from>
    <xdr:to>
      <xdr:col>6</xdr:col>
      <xdr:colOff>470535</xdr:colOff>
      <xdr:row>17</xdr:row>
      <xdr:rowOff>139065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160020</xdr:colOff>
      <xdr:row>4</xdr:row>
      <xdr:rowOff>0</xdr:rowOff>
    </xdr:from>
    <xdr:to>
      <xdr:col>10</xdr:col>
      <xdr:colOff>447675</xdr:colOff>
      <xdr:row>17</xdr:row>
      <xdr:rowOff>108585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129540</xdr:colOff>
      <xdr:row>4</xdr:row>
      <xdr:rowOff>22860</xdr:rowOff>
    </xdr:from>
    <xdr:to>
      <xdr:col>14</xdr:col>
      <xdr:colOff>417195</xdr:colOff>
      <xdr:row>17</xdr:row>
      <xdr:rowOff>131445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4</xdr:row>
      <xdr:rowOff>0</xdr:rowOff>
    </xdr:from>
    <xdr:to>
      <xdr:col>18</xdr:col>
      <xdr:colOff>287655</xdr:colOff>
      <xdr:row>17</xdr:row>
      <xdr:rowOff>108585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152400</xdr:colOff>
      <xdr:row>3</xdr:row>
      <xdr:rowOff>175260</xdr:rowOff>
    </xdr:from>
    <xdr:to>
      <xdr:col>22</xdr:col>
      <xdr:colOff>440055</xdr:colOff>
      <xdr:row>17</xdr:row>
      <xdr:rowOff>100965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ikolai.triffet\AppData\Local\Microsoft\Windows\Temporary%20Internet%20Files\Content.Outlook\KBM14V84\17c21%20-%20BP%20El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bih\AppData\Local\Microsoft\Windows\Temporary%20Internet%20Files\Content.Outlook\T2IULZBC\D&#233;termination%20du%20RA_ELEC_Int&#233;gration%20des%20remarq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0"/>
      <sheetName val="TAB B"/>
      <sheetName val="TAB1"/>
      <sheetName val="TAB2"/>
      <sheetName val="TAB2.1"/>
      <sheetName val="TAB2.1.1"/>
      <sheetName val="TAB2.1.2"/>
      <sheetName val="TAB2.2.1"/>
      <sheetName val="TAB2.2.2"/>
      <sheetName val="TAB2.2.3"/>
      <sheetName val="TAB2.2.4"/>
      <sheetName val="TAB2.2.5"/>
      <sheetName val="TAB2.2.6"/>
      <sheetName val="TAB2.3"/>
      <sheetName val="TAB2.4"/>
      <sheetName val="TAB2.5"/>
      <sheetName val="TAB2.6"/>
      <sheetName val="TAB3"/>
      <sheetName val="TAB4"/>
    </sheetNames>
    <sheetDataSet>
      <sheetData sheetId="0">
        <row r="42">
          <cell r="C42" t="str">
            <v>Instructions pour compléter le Business Plan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0"/>
      <sheetName val="TABa"/>
      <sheetName val="TABc"/>
      <sheetName val="TAB1"/>
      <sheetName val="TAB2"/>
      <sheetName val="TAB2.1"/>
      <sheetName val="TAB2.2"/>
      <sheetName val="TAB2.3"/>
      <sheetName val="TAB3"/>
      <sheetName val="TAB4"/>
      <sheetName val="TAB4.1"/>
      <sheetName val="TAB4.2"/>
      <sheetName val="TAB4.3"/>
      <sheetName val="TAB4.4"/>
      <sheetName val="TAB4.5"/>
      <sheetName val="TAB4.6"/>
      <sheetName val="TAB5"/>
      <sheetName val="TAB5.1"/>
      <sheetName val="TAB5.2"/>
      <sheetName val="TAB5.3"/>
      <sheetName val="TAB5.4"/>
      <sheetName val="TAB5.5"/>
      <sheetName val="TAB5.6"/>
      <sheetName val="TAB5.7"/>
      <sheetName val="TAB5.8"/>
      <sheetName val="TAB5.9"/>
      <sheetName val="TAB5.10"/>
      <sheetName val="TAB5.11"/>
      <sheetName val="TAB5.12"/>
      <sheetName val="TAB5.13"/>
      <sheetName val="TAB5.14"/>
      <sheetName val="TAB5.15"/>
      <sheetName val="TAB6"/>
      <sheetName val="TAB6.1"/>
      <sheetName val="TAB6.2"/>
      <sheetName val="TAB6.3"/>
      <sheetName val="TAB7"/>
      <sheetName val="TAB8"/>
      <sheetName val="TAB9"/>
      <sheetName val="TAB9.1"/>
      <sheetName val="TAB9.2"/>
      <sheetName val="TAB9.3"/>
      <sheetName val="TAB10"/>
    </sheetNames>
    <sheetDataSet>
      <sheetData sheetId="0">
        <row r="42">
          <cell r="B42" t="str">
            <v>TAB1</v>
          </cell>
          <cell r="C42" t="str">
            <v>Classification des coûts gérables réels de l'année 2015</v>
          </cell>
        </row>
      </sheetData>
      <sheetData sheetId="1"/>
      <sheetData sheetId="2"/>
      <sheetData sheetId="3"/>
      <sheetData sheetId="4">
        <row r="19">
          <cell r="B19">
            <v>0</v>
          </cell>
        </row>
        <row r="20">
          <cell r="D20">
            <v>0</v>
          </cell>
          <cell r="G20">
            <v>0</v>
          </cell>
          <cell r="K20">
            <v>0</v>
          </cell>
          <cell r="O20">
            <v>0</v>
          </cell>
          <cell r="S20">
            <v>0</v>
          </cell>
        </row>
        <row r="21">
          <cell r="D21">
            <v>0</v>
          </cell>
          <cell r="G21">
            <v>0</v>
          </cell>
          <cell r="K21">
            <v>0</v>
          </cell>
          <cell r="O21">
            <v>0</v>
          </cell>
          <cell r="S21">
            <v>0</v>
          </cell>
        </row>
        <row r="22">
          <cell r="D22">
            <v>0</v>
          </cell>
          <cell r="G22">
            <v>0</v>
          </cell>
          <cell r="K22">
            <v>0</v>
          </cell>
          <cell r="O22">
            <v>0</v>
          </cell>
          <cell r="S22">
            <v>0</v>
          </cell>
        </row>
        <row r="23">
          <cell r="D23">
            <v>0</v>
          </cell>
          <cell r="G23">
            <v>0</v>
          </cell>
          <cell r="K23">
            <v>0</v>
          </cell>
          <cell r="O23">
            <v>0</v>
          </cell>
          <cell r="S23">
            <v>0</v>
          </cell>
        </row>
        <row r="24">
          <cell r="D24">
            <v>0</v>
          </cell>
          <cell r="G24">
            <v>0</v>
          </cell>
          <cell r="K24">
            <v>0</v>
          </cell>
          <cell r="O24">
            <v>0</v>
          </cell>
          <cell r="S24">
            <v>0</v>
          </cell>
        </row>
        <row r="25">
          <cell r="D25">
            <v>0</v>
          </cell>
          <cell r="G25">
            <v>0</v>
          </cell>
          <cell r="K25">
            <v>0</v>
          </cell>
          <cell r="O25">
            <v>0</v>
          </cell>
          <cell r="S25">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61"/>
  <sheetViews>
    <sheetView topLeftCell="A31" workbookViewId="0">
      <selection activeCell="C44" sqref="C44:I44"/>
    </sheetView>
  </sheetViews>
  <sheetFormatPr baseColWidth="10" defaultColWidth="7.140625" defaultRowHeight="15" x14ac:dyDescent="0.3"/>
  <cols>
    <col min="1" max="1" width="1.28515625" style="25" customWidth="1"/>
    <col min="2" max="2" width="23.7109375" style="25" customWidth="1"/>
    <col min="3" max="3" width="27.5703125" style="25" customWidth="1"/>
    <col min="4" max="4" width="8.42578125" style="25" bestFit="1" customWidth="1"/>
    <col min="5" max="16384" width="7.140625" style="25"/>
  </cols>
  <sheetData>
    <row r="7" spans="2:10" ht="30.6" customHeight="1" x14ac:dyDescent="0.3">
      <c r="B7" s="299" t="s">
        <v>320</v>
      </c>
      <c r="C7" s="299"/>
      <c r="D7" s="299"/>
      <c r="E7" s="299"/>
      <c r="F7" s="299"/>
      <c r="G7" s="299"/>
      <c r="H7" s="299"/>
      <c r="I7" s="299"/>
      <c r="J7" s="299"/>
    </row>
    <row r="9" spans="2:10" x14ac:dyDescent="0.3">
      <c r="B9" s="300" t="s">
        <v>26</v>
      </c>
      <c r="C9" s="300"/>
      <c r="D9" s="300"/>
      <c r="E9" s="300"/>
      <c r="F9" s="300"/>
      <c r="G9" s="300"/>
      <c r="H9" s="300"/>
      <c r="I9" s="300"/>
      <c r="J9" s="300"/>
    </row>
    <row r="11" spans="2:10" x14ac:dyDescent="0.3">
      <c r="B11" s="25" t="s">
        <v>27</v>
      </c>
    </row>
    <row r="12" spans="2:10" x14ac:dyDescent="0.3">
      <c r="B12" s="25" t="s">
        <v>28</v>
      </c>
      <c r="E12" s="26"/>
    </row>
    <row r="13" spans="2:10" x14ac:dyDescent="0.3">
      <c r="B13" s="25" t="s">
        <v>29</v>
      </c>
      <c r="E13" s="26"/>
    </row>
    <row r="14" spans="2:10" ht="15.75" thickBot="1" x14ac:dyDescent="0.35"/>
    <row r="15" spans="2:10" ht="28.9" customHeight="1" x14ac:dyDescent="0.3">
      <c r="B15" s="301" t="s">
        <v>30</v>
      </c>
      <c r="C15" s="302"/>
      <c r="D15" s="302"/>
      <c r="E15" s="302"/>
      <c r="F15" s="302"/>
      <c r="G15" s="302"/>
      <c r="H15" s="302"/>
      <c r="I15" s="302"/>
      <c r="J15" s="303"/>
    </row>
    <row r="16" spans="2:10" x14ac:dyDescent="0.3">
      <c r="B16" s="27" t="s">
        <v>31</v>
      </c>
      <c r="C16" s="297"/>
      <c r="D16" s="297"/>
      <c r="E16" s="297"/>
      <c r="F16" s="297"/>
      <c r="G16" s="297"/>
      <c r="H16" s="297"/>
      <c r="I16" s="297"/>
      <c r="J16" s="298"/>
    </row>
    <row r="17" spans="2:10" x14ac:dyDescent="0.3">
      <c r="B17" s="27" t="s">
        <v>32</v>
      </c>
      <c r="C17" s="297"/>
      <c r="D17" s="297"/>
      <c r="E17" s="297"/>
      <c r="F17" s="297"/>
      <c r="G17" s="297"/>
      <c r="H17" s="297"/>
      <c r="I17" s="297"/>
      <c r="J17" s="298"/>
    </row>
    <row r="18" spans="2:10" x14ac:dyDescent="0.3">
      <c r="B18" s="27" t="s">
        <v>33</v>
      </c>
      <c r="C18" s="297"/>
      <c r="D18" s="297"/>
      <c r="E18" s="297"/>
      <c r="F18" s="297"/>
      <c r="G18" s="297"/>
      <c r="H18" s="297"/>
      <c r="I18" s="297"/>
      <c r="J18" s="298"/>
    </row>
    <row r="19" spans="2:10" x14ac:dyDescent="0.3">
      <c r="B19" s="27" t="s">
        <v>34</v>
      </c>
      <c r="C19" s="297"/>
      <c r="D19" s="297"/>
      <c r="E19" s="297"/>
      <c r="F19" s="297"/>
      <c r="G19" s="297"/>
      <c r="H19" s="297"/>
      <c r="I19" s="297"/>
      <c r="J19" s="298"/>
    </row>
    <row r="20" spans="2:10" x14ac:dyDescent="0.3">
      <c r="B20" s="27"/>
      <c r="C20" s="28"/>
      <c r="D20" s="28"/>
      <c r="E20" s="28"/>
      <c r="F20" s="28"/>
      <c r="G20" s="28"/>
      <c r="H20" s="28"/>
      <c r="I20" s="28"/>
      <c r="J20" s="29"/>
    </row>
    <row r="21" spans="2:10" x14ac:dyDescent="0.3">
      <c r="B21" s="27" t="s">
        <v>35</v>
      </c>
      <c r="C21" s="297"/>
      <c r="D21" s="297"/>
      <c r="E21" s="297"/>
      <c r="F21" s="297"/>
      <c r="G21" s="297"/>
      <c r="H21" s="297"/>
      <c r="I21" s="297"/>
      <c r="J21" s="298"/>
    </row>
    <row r="22" spans="2:10" x14ac:dyDescent="0.3">
      <c r="B22" s="27" t="s">
        <v>36</v>
      </c>
      <c r="C22" s="297"/>
      <c r="D22" s="297"/>
      <c r="E22" s="297"/>
      <c r="F22" s="297"/>
      <c r="G22" s="297"/>
      <c r="H22" s="297"/>
      <c r="I22" s="297"/>
      <c r="J22" s="298"/>
    </row>
    <row r="23" spans="2:10" ht="15.75" thickBot="1" x14ac:dyDescent="0.35">
      <c r="B23" s="30" t="s">
        <v>37</v>
      </c>
      <c r="C23" s="304"/>
      <c r="D23" s="304"/>
      <c r="E23" s="304"/>
      <c r="F23" s="304"/>
      <c r="G23" s="304"/>
      <c r="H23" s="304"/>
      <c r="I23" s="304"/>
      <c r="J23" s="305"/>
    </row>
    <row r="25" spans="2:10" x14ac:dyDescent="0.3">
      <c r="B25" s="300" t="s">
        <v>38</v>
      </c>
      <c r="C25" s="300"/>
      <c r="D25" s="300"/>
      <c r="E25" s="300"/>
      <c r="F25" s="300"/>
      <c r="G25" s="300"/>
      <c r="H25" s="300"/>
      <c r="I25" s="300"/>
      <c r="J25" s="300"/>
    </row>
    <row r="27" spans="2:10" ht="15" customHeight="1" x14ac:dyDescent="0.3">
      <c r="B27" s="306" t="s">
        <v>321</v>
      </c>
      <c r="C27" s="306"/>
      <c r="D27" s="306"/>
      <c r="E27" s="306"/>
      <c r="F27" s="306"/>
      <c r="G27" s="306"/>
      <c r="H27" s="306"/>
      <c r="I27" s="306"/>
      <c r="J27" s="306"/>
    </row>
    <row r="28" spans="2:10" x14ac:dyDescent="0.3">
      <c r="B28" s="306"/>
      <c r="C28" s="306"/>
      <c r="D28" s="306"/>
      <c r="E28" s="306"/>
      <c r="F28" s="306"/>
      <c r="G28" s="306"/>
      <c r="H28" s="306"/>
      <c r="I28" s="306"/>
      <c r="J28" s="306"/>
    </row>
    <row r="29" spans="2:10" x14ac:dyDescent="0.3">
      <c r="B29" s="306"/>
      <c r="C29" s="306"/>
      <c r="D29" s="306"/>
      <c r="E29" s="306"/>
      <c r="F29" s="306"/>
      <c r="G29" s="306"/>
      <c r="H29" s="306"/>
      <c r="I29" s="306"/>
      <c r="J29" s="306"/>
    </row>
    <row r="30" spans="2:10" x14ac:dyDescent="0.3">
      <c r="B30" s="306"/>
      <c r="C30" s="306"/>
      <c r="D30" s="306"/>
      <c r="E30" s="306"/>
      <c r="F30" s="306"/>
      <c r="G30" s="306"/>
      <c r="H30" s="306"/>
      <c r="I30" s="306"/>
      <c r="J30" s="306"/>
    </row>
    <row r="31" spans="2:10" ht="38.25" customHeight="1" x14ac:dyDescent="0.3">
      <c r="B31" s="306"/>
      <c r="C31" s="306"/>
      <c r="D31" s="306"/>
      <c r="E31" s="306"/>
      <c r="F31" s="306"/>
      <c r="G31" s="306"/>
      <c r="H31" s="306"/>
      <c r="I31" s="306"/>
      <c r="J31" s="306"/>
    </row>
    <row r="33" spans="2:10" x14ac:dyDescent="0.3">
      <c r="B33" s="300" t="s">
        <v>39</v>
      </c>
      <c r="C33" s="300"/>
      <c r="D33" s="300"/>
      <c r="E33" s="300"/>
      <c r="F33" s="300"/>
      <c r="G33" s="300"/>
      <c r="H33" s="300"/>
      <c r="I33" s="300"/>
      <c r="J33" s="300"/>
    </row>
    <row r="35" spans="2:10" x14ac:dyDescent="0.3">
      <c r="B35" s="259"/>
      <c r="C35" s="260" t="s">
        <v>40</v>
      </c>
    </row>
    <row r="36" spans="2:10" x14ac:dyDescent="0.3">
      <c r="B36" s="261" t="s">
        <v>305</v>
      </c>
      <c r="C36" s="260" t="s">
        <v>306</v>
      </c>
    </row>
    <row r="37" spans="2:10" x14ac:dyDescent="0.3">
      <c r="B37" s="262" t="s">
        <v>41</v>
      </c>
      <c r="C37" s="260" t="s">
        <v>307</v>
      </c>
    </row>
    <row r="39" spans="2:10" x14ac:dyDescent="0.3">
      <c r="B39" s="300" t="s">
        <v>42</v>
      </c>
      <c r="C39" s="300"/>
      <c r="D39" s="300"/>
      <c r="E39" s="300"/>
      <c r="F39" s="300"/>
      <c r="G39" s="300"/>
      <c r="H39" s="300"/>
      <c r="I39" s="300"/>
      <c r="J39" s="300"/>
    </row>
    <row r="42" spans="2:10" s="267" customFormat="1" x14ac:dyDescent="0.3">
      <c r="B42" s="268" t="s">
        <v>322</v>
      </c>
      <c r="C42" s="296" t="s">
        <v>323</v>
      </c>
      <c r="D42" s="296"/>
      <c r="E42" s="296"/>
      <c r="F42" s="296"/>
      <c r="G42" s="296"/>
      <c r="H42" s="296"/>
      <c r="I42" s="296"/>
    </row>
    <row r="43" spans="2:10" x14ac:dyDescent="0.3">
      <c r="B43" s="268" t="s">
        <v>234</v>
      </c>
      <c r="C43" s="296" t="s">
        <v>375</v>
      </c>
      <c r="D43" s="296"/>
      <c r="E43" s="296"/>
      <c r="F43" s="296"/>
      <c r="G43" s="296"/>
      <c r="H43" s="296"/>
      <c r="I43" s="296"/>
    </row>
    <row r="44" spans="2:10" x14ac:dyDescent="0.3">
      <c r="B44" s="268" t="s">
        <v>236</v>
      </c>
      <c r="C44" s="296" t="s">
        <v>235</v>
      </c>
      <c r="D44" s="296"/>
      <c r="E44" s="296"/>
      <c r="F44" s="296"/>
      <c r="G44" s="296"/>
      <c r="H44" s="296"/>
      <c r="I44" s="296"/>
    </row>
    <row r="45" spans="2:10" x14ac:dyDescent="0.3">
      <c r="B45" s="268" t="s">
        <v>50</v>
      </c>
      <c r="C45" s="296" t="s">
        <v>331</v>
      </c>
      <c r="D45" s="296"/>
      <c r="E45" s="296"/>
      <c r="F45" s="296"/>
      <c r="G45" s="296"/>
      <c r="H45" s="296"/>
      <c r="I45" s="296"/>
    </row>
    <row r="46" spans="2:10" x14ac:dyDescent="0.3">
      <c r="B46" s="268" t="s">
        <v>184</v>
      </c>
      <c r="C46" s="296" t="s">
        <v>237</v>
      </c>
      <c r="D46" s="296"/>
      <c r="E46" s="296"/>
      <c r="F46" s="296"/>
      <c r="G46" s="296"/>
      <c r="H46" s="296"/>
      <c r="I46" s="296"/>
    </row>
    <row r="47" spans="2:10" x14ac:dyDescent="0.3">
      <c r="B47" s="268" t="s">
        <v>209</v>
      </c>
      <c r="C47" s="296" t="s">
        <v>238</v>
      </c>
      <c r="D47" s="296"/>
      <c r="E47" s="296"/>
      <c r="F47" s="296"/>
      <c r="G47" s="296"/>
      <c r="H47" s="296"/>
      <c r="I47" s="296"/>
    </row>
    <row r="48" spans="2:10" x14ac:dyDescent="0.3">
      <c r="B48" s="268" t="s">
        <v>220</v>
      </c>
      <c r="C48" s="296" t="s">
        <v>239</v>
      </c>
      <c r="D48" s="296"/>
      <c r="E48" s="296"/>
      <c r="F48" s="296"/>
      <c r="G48" s="296"/>
      <c r="H48" s="296"/>
      <c r="I48" s="296"/>
    </row>
    <row r="49" spans="2:9" x14ac:dyDescent="0.3">
      <c r="B49" s="268" t="s">
        <v>221</v>
      </c>
      <c r="C49" s="296" t="s">
        <v>240</v>
      </c>
      <c r="D49" s="296"/>
      <c r="E49" s="296"/>
      <c r="F49" s="296"/>
      <c r="G49" s="296"/>
      <c r="H49" s="296"/>
      <c r="I49" s="296"/>
    </row>
    <row r="50" spans="2:9" x14ac:dyDescent="0.3">
      <c r="B50" s="268" t="s">
        <v>222</v>
      </c>
      <c r="C50" s="296" t="s">
        <v>241</v>
      </c>
      <c r="D50" s="296"/>
      <c r="E50" s="296"/>
      <c r="F50" s="296"/>
      <c r="G50" s="296"/>
      <c r="H50" s="296"/>
      <c r="I50" s="296"/>
    </row>
    <row r="51" spans="2:9" x14ac:dyDescent="0.3">
      <c r="B51" s="268" t="s">
        <v>223</v>
      </c>
      <c r="C51" s="296" t="s">
        <v>242</v>
      </c>
      <c r="D51" s="296"/>
      <c r="E51" s="296"/>
      <c r="F51" s="296"/>
      <c r="G51" s="296"/>
      <c r="H51" s="296"/>
      <c r="I51" s="296"/>
    </row>
    <row r="52" spans="2:9" x14ac:dyDescent="0.3">
      <c r="B52" s="268" t="s">
        <v>224</v>
      </c>
      <c r="C52" s="41" t="s">
        <v>372</v>
      </c>
      <c r="D52" s="41"/>
      <c r="E52" s="41"/>
      <c r="F52" s="41"/>
      <c r="G52" s="41"/>
      <c r="H52" s="41"/>
      <c r="I52" s="41"/>
    </row>
    <row r="53" spans="2:9" s="267" customFormat="1" x14ac:dyDescent="0.3">
      <c r="B53" s="268" t="s">
        <v>374</v>
      </c>
      <c r="C53" s="284" t="s">
        <v>372</v>
      </c>
      <c r="D53" s="284"/>
      <c r="E53" s="284"/>
      <c r="F53" s="284"/>
      <c r="G53" s="284"/>
      <c r="H53" s="284"/>
      <c r="I53" s="284"/>
    </row>
    <row r="54" spans="2:9" s="267" customFormat="1" x14ac:dyDescent="0.3">
      <c r="B54" s="268" t="s">
        <v>373</v>
      </c>
      <c r="C54" s="296" t="s">
        <v>309</v>
      </c>
      <c r="D54" s="296"/>
      <c r="E54" s="296"/>
      <c r="F54" s="296"/>
      <c r="G54" s="296"/>
      <c r="H54" s="296"/>
      <c r="I54" s="296"/>
    </row>
    <row r="55" spans="2:9" x14ac:dyDescent="0.3">
      <c r="B55" s="268" t="s">
        <v>106</v>
      </c>
      <c r="C55" s="296" t="s">
        <v>243</v>
      </c>
      <c r="D55" s="296"/>
      <c r="E55" s="296"/>
      <c r="F55" s="296"/>
      <c r="G55" s="296"/>
      <c r="H55" s="296"/>
      <c r="I55" s="296"/>
    </row>
    <row r="56" spans="2:9" x14ac:dyDescent="0.3">
      <c r="B56" s="268" t="s">
        <v>150</v>
      </c>
      <c r="C56" s="296" t="s">
        <v>244</v>
      </c>
      <c r="D56" s="296"/>
      <c r="E56" s="296"/>
      <c r="F56" s="296"/>
      <c r="G56" s="296"/>
      <c r="H56" s="296"/>
      <c r="I56" s="296"/>
    </row>
    <row r="57" spans="2:9" x14ac:dyDescent="0.3">
      <c r="B57" s="268" t="s">
        <v>232</v>
      </c>
      <c r="C57" s="296" t="s">
        <v>245</v>
      </c>
      <c r="D57" s="296"/>
      <c r="E57" s="296"/>
      <c r="F57" s="296"/>
      <c r="G57" s="296"/>
      <c r="H57" s="296"/>
      <c r="I57" s="296"/>
    </row>
    <row r="58" spans="2:9" x14ac:dyDescent="0.3">
      <c r="B58" s="268" t="s">
        <v>248</v>
      </c>
      <c r="C58" s="296" t="s">
        <v>356</v>
      </c>
      <c r="D58" s="296"/>
      <c r="E58" s="296"/>
      <c r="F58" s="296"/>
      <c r="G58" s="296"/>
      <c r="H58" s="296"/>
      <c r="I58" s="296"/>
    </row>
    <row r="59" spans="2:9" x14ac:dyDescent="0.3">
      <c r="B59" s="268" t="s">
        <v>43</v>
      </c>
      <c r="C59" s="296" t="s">
        <v>246</v>
      </c>
      <c r="D59" s="296"/>
      <c r="E59" s="296"/>
      <c r="F59" s="296"/>
      <c r="G59" s="296"/>
      <c r="H59" s="296"/>
      <c r="I59" s="296"/>
    </row>
    <row r="60" spans="2:9" x14ac:dyDescent="0.3">
      <c r="B60" s="268" t="s">
        <v>249</v>
      </c>
      <c r="C60" s="296" t="s">
        <v>247</v>
      </c>
      <c r="D60" s="296"/>
      <c r="E60" s="296"/>
      <c r="F60" s="296"/>
      <c r="G60" s="296"/>
      <c r="H60" s="296"/>
      <c r="I60" s="296"/>
    </row>
    <row r="61" spans="2:9" x14ac:dyDescent="0.3">
      <c r="B61" s="41"/>
      <c r="C61" s="41"/>
      <c r="D61" s="41"/>
      <c r="E61" s="41"/>
      <c r="F61" s="41"/>
      <c r="G61" s="41"/>
      <c r="H61" s="41"/>
      <c r="I61" s="41"/>
    </row>
  </sheetData>
  <mergeCells count="31">
    <mergeCell ref="C59:I59"/>
    <mergeCell ref="C60:I60"/>
    <mergeCell ref="C42:I42"/>
    <mergeCell ref="C55:I55"/>
    <mergeCell ref="C56:I56"/>
    <mergeCell ref="C57:I57"/>
    <mergeCell ref="C58:I58"/>
    <mergeCell ref="C48:I48"/>
    <mergeCell ref="C49:I49"/>
    <mergeCell ref="C50:I50"/>
    <mergeCell ref="C51:I51"/>
    <mergeCell ref="C54:I54"/>
    <mergeCell ref="C43:I43"/>
    <mergeCell ref="C44:I44"/>
    <mergeCell ref="C45:I45"/>
    <mergeCell ref="C46:I46"/>
    <mergeCell ref="C47:I47"/>
    <mergeCell ref="C18:J18"/>
    <mergeCell ref="B7:J7"/>
    <mergeCell ref="B9:J9"/>
    <mergeCell ref="B15:J15"/>
    <mergeCell ref="C16:J16"/>
    <mergeCell ref="C17:J17"/>
    <mergeCell ref="B33:J33"/>
    <mergeCell ref="B39:J39"/>
    <mergeCell ref="C19:J19"/>
    <mergeCell ref="C21:J21"/>
    <mergeCell ref="C22:J22"/>
    <mergeCell ref="C23:J23"/>
    <mergeCell ref="B25:J25"/>
    <mergeCell ref="B27:J31"/>
  </mergeCells>
  <conditionalFormatting sqref="B35:B36">
    <cfRule type="containsText" dxfId="516" priority="1" operator="containsText" text="ntitulé">
      <formula>NOT(ISERROR(SEARCH("ntitulé",B35)))</formula>
    </cfRule>
    <cfRule type="containsBlanks" dxfId="515" priority="2">
      <formula>LEN(TRIM(B35))=0</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4" workbookViewId="0">
      <selection activeCell="D35" sqref="D35"/>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TAB00!B50&amp;" : "&amp;TAB00!C50</f>
        <v>TAB2.2.3 : Evolution des charges nettes liées à la gestion de la clientèle propre</v>
      </c>
      <c r="B1" s="134"/>
      <c r="C1" s="134"/>
      <c r="D1" s="134"/>
      <c r="E1" s="134"/>
      <c r="F1" s="134"/>
      <c r="G1" s="134"/>
      <c r="H1" s="134"/>
      <c r="I1" s="134"/>
      <c r="J1" s="134"/>
    </row>
    <row r="4" spans="1:10" x14ac:dyDescent="0.3">
      <c r="B4" s="156" t="s">
        <v>52</v>
      </c>
      <c r="C4" s="343" t="s">
        <v>79</v>
      </c>
      <c r="D4" s="343"/>
      <c r="E4" s="343" t="s">
        <v>86</v>
      </c>
      <c r="F4" s="343"/>
      <c r="G4" s="343" t="s">
        <v>87</v>
      </c>
      <c r="H4" s="343"/>
      <c r="I4" s="343" t="s">
        <v>88</v>
      </c>
      <c r="J4" s="343"/>
    </row>
    <row r="5" spans="1:10" ht="27" x14ac:dyDescent="0.3">
      <c r="B5" s="148" t="s">
        <v>80</v>
      </c>
      <c r="C5" s="148" t="s">
        <v>80</v>
      </c>
      <c r="D5" s="149" t="s">
        <v>54</v>
      </c>
      <c r="E5" s="148" t="s">
        <v>80</v>
      </c>
      <c r="F5" s="149" t="s">
        <v>54</v>
      </c>
      <c r="G5" s="148" t="s">
        <v>80</v>
      </c>
      <c r="H5" s="149" t="s">
        <v>54</v>
      </c>
      <c r="I5" s="148" t="s">
        <v>80</v>
      </c>
      <c r="J5" s="150" t="s">
        <v>54</v>
      </c>
    </row>
    <row r="6" spans="1:10" ht="27" x14ac:dyDescent="0.3">
      <c r="A6" s="136" t="s">
        <v>258</v>
      </c>
      <c r="B6" s="151">
        <f>SUM(B7:B18)</f>
        <v>0</v>
      </c>
      <c r="C6" s="151">
        <f>SUM(C7:C18)</f>
        <v>0</v>
      </c>
      <c r="D6" s="137">
        <f>IF(AND(ROUND(B6,0)=0,C6&gt;B6),"INF",IF(AND(ROUND(B6,0)=0,ROUND(C6,0)=0),0,(C6-B6)/B6))</f>
        <v>0</v>
      </c>
      <c r="E6" s="151">
        <f>SUM(E7:E18)</f>
        <v>0</v>
      </c>
      <c r="F6" s="137">
        <f>IF(AND(ROUND(C6,0)=0,E6&gt;C6),"INF",IF(AND(ROUND(C6,0)=0,ROUND(E6,0)=0),0,(E6-C6)/C6))</f>
        <v>0</v>
      </c>
      <c r="G6" s="151">
        <f>SUM(G7:G18)</f>
        <v>0</v>
      </c>
      <c r="H6" s="137">
        <f>IF(AND(ROUND(E6,0)=0,G6&gt;E6),"INF",IF(AND(ROUND(E6,0)=0,ROUND(G6,0)=0),0,(G6-E6)/E6))</f>
        <v>0</v>
      </c>
      <c r="I6" s="151">
        <f>SUM(I7:I18)</f>
        <v>0</v>
      </c>
      <c r="J6" s="137">
        <f>IF(AND(ROUND(G6,0)=0,I6&gt;G6),"INF",IF(AND(ROUND(G6,0)=0,ROUND(I6,0)=0),0,(I6-G6)/G6))</f>
        <v>0</v>
      </c>
    </row>
    <row r="7" spans="1:10" x14ac:dyDescent="0.3">
      <c r="A7" s="138" t="s">
        <v>259</v>
      </c>
      <c r="B7" s="152"/>
      <c r="C7" s="152"/>
      <c r="D7" s="137">
        <f t="shared" ref="D7:D18" si="0">IF(AND(ROUND(B7,0)=0,C7&gt;B7),"INF",IF(AND(ROUND(B7,0)=0,ROUND(C7,0)=0),0,(C7-B7)/B7))</f>
        <v>0</v>
      </c>
      <c r="E7" s="152"/>
      <c r="F7" s="137">
        <f t="shared" ref="F7:J18" si="1">IF(AND(ROUND(C7,0)=0,E7&gt;C7),"INF",IF(AND(ROUND(C7,0)=0,ROUND(E7,0)=0),0,(E7-C7)/C7))</f>
        <v>0</v>
      </c>
      <c r="G7" s="152"/>
      <c r="H7" s="137">
        <f t="shared" si="1"/>
        <v>0</v>
      </c>
      <c r="I7" s="152"/>
      <c r="J7" s="137">
        <f t="shared" si="1"/>
        <v>0</v>
      </c>
    </row>
    <row r="8" spans="1:10" x14ac:dyDescent="0.3">
      <c r="A8" s="138" t="s">
        <v>260</v>
      </c>
      <c r="B8" s="152"/>
      <c r="C8" s="152"/>
      <c r="D8" s="137">
        <f t="shared" si="0"/>
        <v>0</v>
      </c>
      <c r="E8" s="152"/>
      <c r="F8" s="137">
        <f t="shared" si="1"/>
        <v>0</v>
      </c>
      <c r="G8" s="152"/>
      <c r="H8" s="137">
        <f t="shared" si="1"/>
        <v>0</v>
      </c>
      <c r="I8" s="152"/>
      <c r="J8" s="137">
        <f t="shared" si="1"/>
        <v>0</v>
      </c>
    </row>
    <row r="9" spans="1:10" x14ac:dyDescent="0.3">
      <c r="A9" s="153" t="s">
        <v>173</v>
      </c>
      <c r="B9" s="152"/>
      <c r="C9" s="152"/>
      <c r="D9" s="137">
        <f t="shared" si="0"/>
        <v>0</v>
      </c>
      <c r="E9" s="152"/>
      <c r="F9" s="137">
        <f t="shared" si="1"/>
        <v>0</v>
      </c>
      <c r="G9" s="152"/>
      <c r="H9" s="137">
        <f t="shared" si="1"/>
        <v>0</v>
      </c>
      <c r="I9" s="152"/>
      <c r="J9" s="137">
        <f t="shared" si="1"/>
        <v>0</v>
      </c>
    </row>
    <row r="10" spans="1:10" x14ac:dyDescent="0.3">
      <c r="A10" s="153" t="s">
        <v>173</v>
      </c>
      <c r="B10" s="152"/>
      <c r="C10" s="152"/>
      <c r="D10" s="137">
        <f t="shared" si="0"/>
        <v>0</v>
      </c>
      <c r="E10" s="152"/>
      <c r="F10" s="137">
        <f t="shared" si="1"/>
        <v>0</v>
      </c>
      <c r="G10" s="152"/>
      <c r="H10" s="137">
        <f t="shared" si="1"/>
        <v>0</v>
      </c>
      <c r="I10" s="152"/>
      <c r="J10" s="137">
        <f t="shared" si="1"/>
        <v>0</v>
      </c>
    </row>
    <row r="11" spans="1:10" x14ac:dyDescent="0.3">
      <c r="A11" s="153" t="s">
        <v>173</v>
      </c>
      <c r="B11" s="152"/>
      <c r="C11" s="152"/>
      <c r="D11" s="137">
        <f t="shared" si="0"/>
        <v>0</v>
      </c>
      <c r="E11" s="152"/>
      <c r="F11" s="137">
        <f t="shared" si="1"/>
        <v>0</v>
      </c>
      <c r="G11" s="152"/>
      <c r="H11" s="137">
        <f t="shared" si="1"/>
        <v>0</v>
      </c>
      <c r="I11" s="152"/>
      <c r="J11" s="137">
        <f t="shared" si="1"/>
        <v>0</v>
      </c>
    </row>
    <row r="12" spans="1:10" x14ac:dyDescent="0.3">
      <c r="A12" s="153" t="s">
        <v>173</v>
      </c>
      <c r="B12" s="152"/>
      <c r="C12" s="152"/>
      <c r="D12" s="137">
        <f t="shared" si="0"/>
        <v>0</v>
      </c>
      <c r="E12" s="152"/>
      <c r="F12" s="137">
        <f t="shared" si="1"/>
        <v>0</v>
      </c>
      <c r="G12" s="152"/>
      <c r="H12" s="137">
        <f t="shared" si="1"/>
        <v>0</v>
      </c>
      <c r="I12" s="152"/>
      <c r="J12" s="137">
        <f t="shared" si="1"/>
        <v>0</v>
      </c>
    </row>
    <row r="13" spans="1:10" x14ac:dyDescent="0.3">
      <c r="A13" s="153" t="s">
        <v>173</v>
      </c>
      <c r="B13" s="152"/>
      <c r="C13" s="152"/>
      <c r="D13" s="137">
        <f t="shared" si="0"/>
        <v>0</v>
      </c>
      <c r="E13" s="152"/>
      <c r="F13" s="137">
        <f t="shared" si="1"/>
        <v>0</v>
      </c>
      <c r="G13" s="152"/>
      <c r="H13" s="137">
        <f t="shared" si="1"/>
        <v>0</v>
      </c>
      <c r="I13" s="152"/>
      <c r="J13" s="137">
        <f t="shared" si="1"/>
        <v>0</v>
      </c>
    </row>
    <row r="14" spans="1:10" x14ac:dyDescent="0.3">
      <c r="A14" s="153" t="s">
        <v>173</v>
      </c>
      <c r="B14" s="152"/>
      <c r="C14" s="152"/>
      <c r="D14" s="137">
        <f t="shared" si="0"/>
        <v>0</v>
      </c>
      <c r="E14" s="152"/>
      <c r="F14" s="137">
        <f t="shared" si="1"/>
        <v>0</v>
      </c>
      <c r="G14" s="152"/>
      <c r="H14" s="137">
        <f t="shared" si="1"/>
        <v>0</v>
      </c>
      <c r="I14" s="152"/>
      <c r="J14" s="137">
        <f t="shared" si="1"/>
        <v>0</v>
      </c>
    </row>
    <row r="15" spans="1:10" x14ac:dyDescent="0.3">
      <c r="A15" s="153" t="s">
        <v>173</v>
      </c>
      <c r="B15" s="152"/>
      <c r="C15" s="152"/>
      <c r="D15" s="137">
        <f t="shared" si="0"/>
        <v>0</v>
      </c>
      <c r="E15" s="152"/>
      <c r="F15" s="137">
        <f t="shared" si="1"/>
        <v>0</v>
      </c>
      <c r="G15" s="152"/>
      <c r="H15" s="137">
        <f t="shared" si="1"/>
        <v>0</v>
      </c>
      <c r="I15" s="152"/>
      <c r="J15" s="137">
        <f t="shared" si="1"/>
        <v>0</v>
      </c>
    </row>
    <row r="16" spans="1:10" x14ac:dyDescent="0.3">
      <c r="A16" s="153" t="s">
        <v>173</v>
      </c>
      <c r="B16" s="152"/>
      <c r="C16" s="152"/>
      <c r="D16" s="137">
        <f t="shared" si="0"/>
        <v>0</v>
      </c>
      <c r="E16" s="152"/>
      <c r="F16" s="137">
        <f t="shared" si="1"/>
        <v>0</v>
      </c>
      <c r="G16" s="152"/>
      <c r="H16" s="137">
        <f t="shared" si="1"/>
        <v>0</v>
      </c>
      <c r="I16" s="152"/>
      <c r="J16" s="137">
        <f t="shared" si="1"/>
        <v>0</v>
      </c>
    </row>
    <row r="17" spans="1:10" x14ac:dyDescent="0.3">
      <c r="A17" s="153" t="s">
        <v>173</v>
      </c>
      <c r="B17" s="152"/>
      <c r="C17" s="152"/>
      <c r="D17" s="137">
        <f t="shared" si="0"/>
        <v>0</v>
      </c>
      <c r="E17" s="152"/>
      <c r="F17" s="137">
        <f t="shared" si="1"/>
        <v>0</v>
      </c>
      <c r="G17" s="152"/>
      <c r="H17" s="137">
        <f t="shared" si="1"/>
        <v>0</v>
      </c>
      <c r="I17" s="152"/>
      <c r="J17" s="137">
        <f t="shared" si="1"/>
        <v>0</v>
      </c>
    </row>
    <row r="18" spans="1:10" x14ac:dyDescent="0.3">
      <c r="A18" s="153" t="s">
        <v>173</v>
      </c>
      <c r="B18" s="152"/>
      <c r="C18" s="152"/>
      <c r="D18" s="137">
        <f t="shared" si="0"/>
        <v>0</v>
      </c>
      <c r="E18" s="152"/>
      <c r="F18" s="137">
        <f t="shared" si="1"/>
        <v>0</v>
      </c>
      <c r="G18" s="152"/>
      <c r="H18" s="137">
        <f t="shared" si="1"/>
        <v>0</v>
      </c>
      <c r="I18" s="152"/>
      <c r="J18" s="137">
        <f t="shared" si="1"/>
        <v>0</v>
      </c>
    </row>
    <row r="19" spans="1:10" s="154" customFormat="1" x14ac:dyDescent="0.3"/>
    <row r="20" spans="1:10" x14ac:dyDescent="0.3">
      <c r="A20" s="48" t="s">
        <v>84</v>
      </c>
      <c r="B20" s="152"/>
      <c r="C20" s="152"/>
      <c r="D20" s="137">
        <f>IF(AND(ROUND(B20,0)=0,C20&gt;B20),"INF",IF(AND(ROUND(B20,0)=0,ROUND(C20,0)=0),0,(C20-B20)/B20))</f>
        <v>0</v>
      </c>
      <c r="E20" s="152"/>
      <c r="F20" s="137">
        <f>IF(AND(ROUND(C20,0)=0,E20&gt;C20),"INF",IF(AND(ROUND(C20,0)=0,ROUND(E20,0)=0),0,(E20-C20)/C20))</f>
        <v>0</v>
      </c>
      <c r="G20" s="152"/>
      <c r="H20" s="137">
        <f>IF(AND(ROUND(E20,0)=0,G20&gt;E20),"INF",IF(AND(ROUND(E20,0)=0,ROUND(G20,0)=0),0,(G20-E20)/E20))</f>
        <v>0</v>
      </c>
      <c r="I20" s="152"/>
      <c r="J20" s="137">
        <f>IF(AND(ROUND(G20,0)=0,I20&gt;G20),"INF",IF(AND(ROUND(G20,0)=0,ROUND(I20,0)=0),0,(I20-G20)/G20))</f>
        <v>0</v>
      </c>
    </row>
    <row r="22" spans="1:10" x14ac:dyDescent="0.3">
      <c r="A22" s="136" t="s">
        <v>82</v>
      </c>
      <c r="B22" s="139">
        <f>IFERROR(B6/B20,0)</f>
        <v>0</v>
      </c>
      <c r="C22" s="139">
        <f>IFERROR(C6/C20,0)</f>
        <v>0</v>
      </c>
      <c r="D22" s="137">
        <f>IF(AND(ROUND(B22,0)=0,C22&gt;B22),"INF",IF(AND(ROUND(B22,0)=0,ROUND(C22,0)=0),0,(C22-B22)/B22))</f>
        <v>0</v>
      </c>
      <c r="E22" s="139">
        <f>IFERROR(E6/E20,0)</f>
        <v>0</v>
      </c>
      <c r="F22" s="137">
        <f>IF(AND(ROUND(C22,0)=0,E22&gt;C22),"INF",IF(AND(ROUND(C22,0)=0,ROUND(E22,0)=0),0,(E22-C22)/C22))</f>
        <v>0</v>
      </c>
      <c r="G22" s="139">
        <f>IFERROR(G6/G20,0)</f>
        <v>0</v>
      </c>
      <c r="H22" s="137">
        <f>IF(AND(ROUND(E22,0)=0,G22&gt;E22),"INF",IF(AND(ROUND(E22,0)=0,ROUND(G22,0)=0),0,(G22-E22)/E22))</f>
        <v>0</v>
      </c>
      <c r="I22" s="139">
        <f>IFERROR(I6/I20,0)</f>
        <v>0</v>
      </c>
      <c r="J22" s="137">
        <f>IF(AND(ROUND(G22,0)=0,I22&gt;G22),"INF",IF(AND(ROUND(G22,0)=0,ROUND(I22,0)=0),0,(I22-G22)/G22))</f>
        <v>0</v>
      </c>
    </row>
    <row r="24" spans="1:10" ht="27" x14ac:dyDescent="0.3">
      <c r="A24" s="136" t="s">
        <v>261</v>
      </c>
      <c r="B24" s="151">
        <f>SUM(B25:B36)</f>
        <v>0</v>
      </c>
      <c r="C24" s="151">
        <f>SUM(C25:C36)</f>
        <v>0</v>
      </c>
      <c r="D24" s="137">
        <f t="shared" ref="D24:D36" si="2">IF(AND(ROUND(B24,0)=0,C24&gt;B24),"INF",IF(AND(ROUND(B24,0)=0,ROUND(C24,0)=0),0,(C24-B24)/B24))</f>
        <v>0</v>
      </c>
      <c r="E24" s="151">
        <f>SUM(E25:E36)</f>
        <v>0</v>
      </c>
      <c r="F24" s="137">
        <f t="shared" ref="F24:F36" si="3">IF(AND(ROUND(C24,0)=0,E24&gt;C24),"INF",IF(AND(ROUND(C24,0)=0,ROUND(E24,0)=0),0,(E24-C24)/C24))</f>
        <v>0</v>
      </c>
      <c r="G24" s="151">
        <f>SUM(G25:G36)</f>
        <v>0</v>
      </c>
      <c r="H24" s="137">
        <f t="shared" ref="H24:H36" si="4">IF(AND(ROUND(E24,0)=0,G24&gt;E24),"INF",IF(AND(ROUND(E24,0)=0,ROUND(G24,0)=0),0,(G24-E24)/E24))</f>
        <v>0</v>
      </c>
      <c r="I24" s="151">
        <f>SUM(I25:I36)</f>
        <v>0</v>
      </c>
      <c r="J24" s="137">
        <f t="shared" ref="J24:J36" si="5">IF(AND(ROUND(G24,0)=0,I24&gt;G24),"INF",IF(AND(ROUND(G24,0)=0,ROUND(I24,0)=0),0,(I24-G24)/G24))</f>
        <v>0</v>
      </c>
    </row>
    <row r="25" spans="1:10" x14ac:dyDescent="0.3">
      <c r="A25" s="138" t="s">
        <v>259</v>
      </c>
      <c r="B25" s="152"/>
      <c r="C25" s="152"/>
      <c r="D25" s="137">
        <f t="shared" si="2"/>
        <v>0</v>
      </c>
      <c r="E25" s="152"/>
      <c r="F25" s="137">
        <f t="shared" si="3"/>
        <v>0</v>
      </c>
      <c r="G25" s="152"/>
      <c r="H25" s="137">
        <f t="shared" si="4"/>
        <v>0</v>
      </c>
      <c r="I25" s="152"/>
      <c r="J25" s="137">
        <f t="shared" si="5"/>
        <v>0</v>
      </c>
    </row>
    <row r="26" spans="1:10" x14ac:dyDescent="0.3">
      <c r="A26" s="138" t="s">
        <v>260</v>
      </c>
      <c r="B26" s="152"/>
      <c r="C26" s="152"/>
      <c r="D26" s="137">
        <f t="shared" si="2"/>
        <v>0</v>
      </c>
      <c r="E26" s="152"/>
      <c r="F26" s="137">
        <f t="shared" si="3"/>
        <v>0</v>
      </c>
      <c r="G26" s="152"/>
      <c r="H26" s="137">
        <f t="shared" si="4"/>
        <v>0</v>
      </c>
      <c r="I26" s="152"/>
      <c r="J26" s="137">
        <f t="shared" si="5"/>
        <v>0</v>
      </c>
    </row>
    <row r="27" spans="1:10" x14ac:dyDescent="0.3">
      <c r="A27" s="153" t="s">
        <v>173</v>
      </c>
      <c r="B27" s="152"/>
      <c r="C27" s="152"/>
      <c r="D27" s="137">
        <f t="shared" si="2"/>
        <v>0</v>
      </c>
      <c r="E27" s="152"/>
      <c r="F27" s="137">
        <f t="shared" si="3"/>
        <v>0</v>
      </c>
      <c r="G27" s="152"/>
      <c r="H27" s="137">
        <f t="shared" si="4"/>
        <v>0</v>
      </c>
      <c r="I27" s="152"/>
      <c r="J27" s="137">
        <f t="shared" si="5"/>
        <v>0</v>
      </c>
    </row>
    <row r="28" spans="1:10" x14ac:dyDescent="0.3">
      <c r="A28" s="153" t="s">
        <v>173</v>
      </c>
      <c r="B28" s="152"/>
      <c r="C28" s="152"/>
      <c r="D28" s="137">
        <f t="shared" si="2"/>
        <v>0</v>
      </c>
      <c r="E28" s="152"/>
      <c r="F28" s="137">
        <f t="shared" si="3"/>
        <v>0</v>
      </c>
      <c r="G28" s="152"/>
      <c r="H28" s="137">
        <f t="shared" si="4"/>
        <v>0</v>
      </c>
      <c r="I28" s="152"/>
      <c r="J28" s="137">
        <f t="shared" si="5"/>
        <v>0</v>
      </c>
    </row>
    <row r="29" spans="1:10" x14ac:dyDescent="0.3">
      <c r="A29" s="153" t="s">
        <v>173</v>
      </c>
      <c r="B29" s="152"/>
      <c r="C29" s="152"/>
      <c r="D29" s="137">
        <f t="shared" si="2"/>
        <v>0</v>
      </c>
      <c r="E29" s="152"/>
      <c r="F29" s="137">
        <f t="shared" si="3"/>
        <v>0</v>
      </c>
      <c r="G29" s="152"/>
      <c r="H29" s="137">
        <f t="shared" si="4"/>
        <v>0</v>
      </c>
      <c r="I29" s="152"/>
      <c r="J29" s="137">
        <f t="shared" si="5"/>
        <v>0</v>
      </c>
    </row>
    <row r="30" spans="1:10" x14ac:dyDescent="0.3">
      <c r="A30" s="153" t="s">
        <v>173</v>
      </c>
      <c r="B30" s="152"/>
      <c r="C30" s="152"/>
      <c r="D30" s="137">
        <f t="shared" si="2"/>
        <v>0</v>
      </c>
      <c r="E30" s="152"/>
      <c r="F30" s="137">
        <f t="shared" si="3"/>
        <v>0</v>
      </c>
      <c r="G30" s="152"/>
      <c r="H30" s="137">
        <f t="shared" si="4"/>
        <v>0</v>
      </c>
      <c r="I30" s="152"/>
      <c r="J30" s="137">
        <f t="shared" si="5"/>
        <v>0</v>
      </c>
    </row>
    <row r="31" spans="1:10" x14ac:dyDescent="0.3">
      <c r="A31" s="153" t="s">
        <v>173</v>
      </c>
      <c r="B31" s="152"/>
      <c r="C31" s="152"/>
      <c r="D31" s="137">
        <f t="shared" si="2"/>
        <v>0</v>
      </c>
      <c r="E31" s="152"/>
      <c r="F31" s="137">
        <f t="shared" si="3"/>
        <v>0</v>
      </c>
      <c r="G31" s="152"/>
      <c r="H31" s="137">
        <f t="shared" si="4"/>
        <v>0</v>
      </c>
      <c r="I31" s="152"/>
      <c r="J31" s="137">
        <f t="shared" si="5"/>
        <v>0</v>
      </c>
    </row>
    <row r="32" spans="1:10" x14ac:dyDescent="0.3">
      <c r="A32" s="153" t="s">
        <v>173</v>
      </c>
      <c r="B32" s="152"/>
      <c r="C32" s="152"/>
      <c r="D32" s="137">
        <f t="shared" si="2"/>
        <v>0</v>
      </c>
      <c r="E32" s="152"/>
      <c r="F32" s="137">
        <f t="shared" si="3"/>
        <v>0</v>
      </c>
      <c r="G32" s="152"/>
      <c r="H32" s="137">
        <f t="shared" si="4"/>
        <v>0</v>
      </c>
      <c r="I32" s="152"/>
      <c r="J32" s="137">
        <f t="shared" si="5"/>
        <v>0</v>
      </c>
    </row>
    <row r="33" spans="1:10" x14ac:dyDescent="0.3">
      <c r="A33" s="153" t="s">
        <v>173</v>
      </c>
      <c r="B33" s="152"/>
      <c r="C33" s="152"/>
      <c r="D33" s="137">
        <f t="shared" si="2"/>
        <v>0</v>
      </c>
      <c r="E33" s="152"/>
      <c r="F33" s="137">
        <f t="shared" si="3"/>
        <v>0</v>
      </c>
      <c r="G33" s="152"/>
      <c r="H33" s="137">
        <f t="shared" si="4"/>
        <v>0</v>
      </c>
      <c r="I33" s="152"/>
      <c r="J33" s="137">
        <f t="shared" si="5"/>
        <v>0</v>
      </c>
    </row>
    <row r="34" spans="1:10" x14ac:dyDescent="0.3">
      <c r="A34" s="153" t="s">
        <v>173</v>
      </c>
      <c r="B34" s="152"/>
      <c r="C34" s="152"/>
      <c r="D34" s="137">
        <f t="shared" si="2"/>
        <v>0</v>
      </c>
      <c r="E34" s="152"/>
      <c r="F34" s="137">
        <f t="shared" si="3"/>
        <v>0</v>
      </c>
      <c r="G34" s="152"/>
      <c r="H34" s="137">
        <f t="shared" si="4"/>
        <v>0</v>
      </c>
      <c r="I34" s="152"/>
      <c r="J34" s="137">
        <f t="shared" si="5"/>
        <v>0</v>
      </c>
    </row>
    <row r="35" spans="1:10" x14ac:dyDescent="0.3">
      <c r="A35" s="153" t="s">
        <v>173</v>
      </c>
      <c r="B35" s="152"/>
      <c r="C35" s="152"/>
      <c r="D35" s="137">
        <f t="shared" si="2"/>
        <v>0</v>
      </c>
      <c r="E35" s="152"/>
      <c r="F35" s="137">
        <f t="shared" si="3"/>
        <v>0</v>
      </c>
      <c r="G35" s="152"/>
      <c r="H35" s="137">
        <f t="shared" si="4"/>
        <v>0</v>
      </c>
      <c r="I35" s="152"/>
      <c r="J35" s="137">
        <f t="shared" si="5"/>
        <v>0</v>
      </c>
    </row>
    <row r="36" spans="1:10" x14ac:dyDescent="0.3">
      <c r="A36" s="153" t="s">
        <v>173</v>
      </c>
      <c r="B36" s="152"/>
      <c r="C36" s="152"/>
      <c r="D36" s="137">
        <f t="shared" si="2"/>
        <v>0</v>
      </c>
      <c r="E36" s="152"/>
      <c r="F36" s="137">
        <f t="shared" si="3"/>
        <v>0</v>
      </c>
      <c r="G36" s="152"/>
      <c r="H36" s="137">
        <f t="shared" si="4"/>
        <v>0</v>
      </c>
      <c r="I36" s="152"/>
      <c r="J36" s="137">
        <f t="shared" si="5"/>
        <v>0</v>
      </c>
    </row>
    <row r="37" spans="1:10" x14ac:dyDescent="0.3">
      <c r="A37" s="138"/>
    </row>
    <row r="38" spans="1:10" x14ac:dyDescent="0.3">
      <c r="A38" s="136" t="s">
        <v>262</v>
      </c>
      <c r="B38" s="152"/>
      <c r="C38" s="152"/>
      <c r="D38" s="137">
        <f>IF(AND(ROUND(B38,0)=0,C38&gt;B38),"INF",IF(AND(ROUND(B38,0)=0,ROUND(C38,0)=0),0,(C38-B38)/B38))</f>
        <v>0</v>
      </c>
      <c r="E38" s="152"/>
      <c r="F38" s="137">
        <f>IF(AND(ROUND(C38,0)=0,E38&gt;C38),"INF",IF(AND(ROUND(C38,0)=0,ROUND(E38,0)=0),0,(E38-C38)/C38))</f>
        <v>0</v>
      </c>
      <c r="G38" s="152"/>
      <c r="H38" s="137">
        <f>IF(AND(ROUND(E38,0)=0,G38&gt;E38),"INF",IF(AND(ROUND(E38,0)=0,ROUND(G38,0)=0),0,(G38-E38)/E38))</f>
        <v>0</v>
      </c>
      <c r="I38" s="152"/>
      <c r="J38" s="137">
        <f>IF(AND(ROUND(G38,0)=0,I38&gt;G38),"INF",IF(AND(ROUND(G38,0)=0,ROUND(I38,0)=0),0,(I38-G38)/G38))</f>
        <v>0</v>
      </c>
    </row>
    <row r="39" spans="1:10" x14ac:dyDescent="0.3">
      <c r="A39" s="140"/>
      <c r="B39" s="140"/>
    </row>
    <row r="40" spans="1:10" x14ac:dyDescent="0.3">
      <c r="A40" s="141" t="s">
        <v>53</v>
      </c>
      <c r="B40" s="142">
        <f>SUM(B6,B24,B38)</f>
        <v>0</v>
      </c>
      <c r="C40" s="142">
        <f>SUM(C6,C24,C38)</f>
        <v>0</v>
      </c>
      <c r="D40" s="143">
        <f>IF(AND(ROUND(B40,0)=0,C40&gt;B40),"INF",IF(AND(ROUND(B40,0)=0,ROUND(C40,0)=0),0,(C40-B40)/B40))</f>
        <v>0</v>
      </c>
      <c r="E40" s="142">
        <f>SUM(E6,E24,E38)</f>
        <v>0</v>
      </c>
      <c r="F40" s="143">
        <f>IF(AND(ROUND(C40,0)=0,E40&gt;C40),"INF",IF(AND(ROUND(C40,0)=0,ROUND(E40,0)=0),0,(E40-C40)/C40))</f>
        <v>0</v>
      </c>
      <c r="G40" s="142">
        <f>SUM(G6,G24,G38)</f>
        <v>0</v>
      </c>
      <c r="H40" s="143">
        <f>IF(AND(ROUND(E40,0)=0,G40&gt;E40),"INF",IF(AND(ROUND(E40,0)=0,ROUND(G40,0)=0),0,(G40-E40)/E40))</f>
        <v>0</v>
      </c>
      <c r="I40" s="142">
        <f>SUM(I6,I24,I38)</f>
        <v>0</v>
      </c>
      <c r="J40" s="143">
        <f>IF(AND(ROUND(G40,0)=0,I40&gt;G40),"INF",IF(AND(ROUND(G40,0)=0,ROUND(I40,0)=0),0,(I40-G40)/G40))</f>
        <v>0</v>
      </c>
    </row>
    <row r="41" spans="1:10" x14ac:dyDescent="0.3">
      <c r="A41" s="130"/>
      <c r="B41" s="140"/>
    </row>
    <row r="42" spans="1:10" ht="14.25" thickBot="1" x14ac:dyDescent="0.35">
      <c r="A42" s="144" t="s">
        <v>263</v>
      </c>
      <c r="B42" s="131"/>
      <c r="C42" s="131"/>
      <c r="D42" s="130"/>
      <c r="E42" s="130"/>
      <c r="F42" s="130"/>
      <c r="G42" s="130"/>
      <c r="H42" s="130"/>
      <c r="I42" s="130"/>
      <c r="J42" s="130"/>
    </row>
    <row r="43" spans="1:10" ht="12.6" customHeight="1" thickBot="1" x14ac:dyDescent="0.35">
      <c r="A43" s="155" t="s">
        <v>77</v>
      </c>
      <c r="B43" s="314" t="s">
        <v>78</v>
      </c>
      <c r="C43" s="315"/>
      <c r="D43" s="315"/>
      <c r="E43" s="315"/>
      <c r="F43" s="315"/>
      <c r="G43" s="315"/>
      <c r="H43" s="315"/>
      <c r="I43" s="315"/>
      <c r="J43" s="315"/>
    </row>
    <row r="44" spans="1:10" ht="214.9" customHeight="1" thickBot="1" x14ac:dyDescent="0.35">
      <c r="A44" s="147" t="s">
        <v>264</v>
      </c>
      <c r="B44" s="311"/>
      <c r="C44" s="311"/>
      <c r="D44" s="311"/>
      <c r="E44" s="311"/>
      <c r="F44" s="311"/>
      <c r="G44" s="311"/>
      <c r="H44" s="311"/>
      <c r="I44" s="311"/>
      <c r="J44" s="311"/>
    </row>
    <row r="45" spans="1:10" ht="214.9" customHeight="1" thickBot="1" x14ac:dyDescent="0.35">
      <c r="A45" s="147" t="s">
        <v>265</v>
      </c>
      <c r="B45" s="311"/>
      <c r="C45" s="311"/>
      <c r="D45" s="311"/>
      <c r="E45" s="311"/>
      <c r="F45" s="311"/>
      <c r="G45" s="311"/>
      <c r="H45" s="311"/>
      <c r="I45" s="311"/>
      <c r="J45" s="311"/>
    </row>
    <row r="46" spans="1:10" ht="214.9" customHeight="1" thickBot="1" x14ac:dyDescent="0.35">
      <c r="A46" s="147" t="s">
        <v>266</v>
      </c>
      <c r="B46" s="311"/>
      <c r="C46" s="311"/>
      <c r="D46" s="311"/>
      <c r="E46" s="311"/>
      <c r="F46" s="311"/>
      <c r="G46" s="311"/>
      <c r="H46" s="311"/>
      <c r="I46" s="311"/>
      <c r="J46" s="311"/>
    </row>
    <row r="47" spans="1:10" ht="214.9" customHeight="1" thickBot="1" x14ac:dyDescent="0.35">
      <c r="A47" s="147" t="s">
        <v>267</v>
      </c>
      <c r="B47" s="311"/>
      <c r="C47" s="311"/>
      <c r="D47" s="311"/>
      <c r="E47" s="311"/>
      <c r="F47" s="311"/>
      <c r="G47" s="311"/>
      <c r="H47" s="311"/>
      <c r="I47" s="311"/>
      <c r="J47" s="311"/>
    </row>
  </sheetData>
  <mergeCells count="9">
    <mergeCell ref="B44:J44"/>
    <mergeCell ref="B45:J45"/>
    <mergeCell ref="B46:J46"/>
    <mergeCell ref="B47:J47"/>
    <mergeCell ref="C4:D4"/>
    <mergeCell ref="E4:F4"/>
    <mergeCell ref="G4:H4"/>
    <mergeCell ref="I4:J4"/>
    <mergeCell ref="B43:J43"/>
  </mergeCells>
  <conditionalFormatting sqref="A10:A18">
    <cfRule type="containsText" dxfId="234" priority="57" operator="containsText" text="ntitulé">
      <formula>NOT(ISERROR(SEARCH("ntitulé",A10)))</formula>
    </cfRule>
    <cfRule type="containsBlanks" dxfId="233" priority="58">
      <formula>LEN(TRIM(A10))=0</formula>
    </cfRule>
  </conditionalFormatting>
  <conditionalFormatting sqref="A10:A18">
    <cfRule type="containsText" dxfId="232" priority="56" operator="containsText" text="libre">
      <formula>NOT(ISERROR(SEARCH("libre",A10)))</formula>
    </cfRule>
  </conditionalFormatting>
  <conditionalFormatting sqref="A9:A18">
    <cfRule type="containsText" dxfId="231" priority="54" operator="containsText" text="ntitulé">
      <formula>NOT(ISERROR(SEARCH("ntitulé",A9)))</formula>
    </cfRule>
    <cfRule type="containsBlanks" dxfId="230" priority="55">
      <formula>LEN(TRIM(A9))=0</formula>
    </cfRule>
  </conditionalFormatting>
  <conditionalFormatting sqref="A9:A18">
    <cfRule type="containsText" dxfId="229" priority="53" operator="containsText" text="libre">
      <formula>NOT(ISERROR(SEARCH("libre",A9)))</formula>
    </cfRule>
  </conditionalFormatting>
  <conditionalFormatting sqref="A27:A36">
    <cfRule type="containsText" dxfId="228" priority="51" operator="containsText" text="ntitulé">
      <formula>NOT(ISERROR(SEARCH("ntitulé",A27)))</formula>
    </cfRule>
    <cfRule type="containsBlanks" dxfId="227" priority="52">
      <formula>LEN(TRIM(A27))=0</formula>
    </cfRule>
  </conditionalFormatting>
  <conditionalFormatting sqref="A27:A36">
    <cfRule type="containsText" dxfId="226" priority="50" operator="containsText" text="libre">
      <formula>NOT(ISERROR(SEARCH("libre",A27)))</formula>
    </cfRule>
  </conditionalFormatting>
  <conditionalFormatting sqref="A27:A36">
    <cfRule type="containsText" dxfId="225" priority="48" operator="containsText" text="ntitulé">
      <formula>NOT(ISERROR(SEARCH("ntitulé",A27)))</formula>
    </cfRule>
    <cfRule type="containsBlanks" dxfId="224" priority="49">
      <formula>LEN(TRIM(A27))=0</formula>
    </cfRule>
  </conditionalFormatting>
  <conditionalFormatting sqref="A27:A36">
    <cfRule type="containsText" dxfId="223" priority="47" operator="containsText" text="libre">
      <formula>NOT(ISERROR(SEARCH("libre",A27)))</formula>
    </cfRule>
  </conditionalFormatting>
  <conditionalFormatting sqref="B20 B7:B18">
    <cfRule type="containsText" dxfId="222" priority="45" operator="containsText" text="ntitulé">
      <formula>NOT(ISERROR(SEARCH("ntitulé",B7)))</formula>
    </cfRule>
    <cfRule type="containsBlanks" dxfId="221" priority="46">
      <formula>LEN(TRIM(B7))=0</formula>
    </cfRule>
  </conditionalFormatting>
  <conditionalFormatting sqref="B20 B7:B18">
    <cfRule type="containsText" dxfId="220" priority="44" operator="containsText" text="libre">
      <formula>NOT(ISERROR(SEARCH("libre",B7)))</formula>
    </cfRule>
  </conditionalFormatting>
  <conditionalFormatting sqref="B25:B36">
    <cfRule type="containsText" dxfId="219" priority="42" operator="containsText" text="ntitulé">
      <formula>NOT(ISERROR(SEARCH("ntitulé",B25)))</formula>
    </cfRule>
    <cfRule type="containsBlanks" dxfId="218" priority="43">
      <formula>LEN(TRIM(B25))=0</formula>
    </cfRule>
  </conditionalFormatting>
  <conditionalFormatting sqref="B25:B36">
    <cfRule type="containsText" dxfId="217" priority="41" operator="containsText" text="libre">
      <formula>NOT(ISERROR(SEARCH("libre",B25)))</formula>
    </cfRule>
  </conditionalFormatting>
  <conditionalFormatting sqref="B38">
    <cfRule type="containsText" dxfId="216" priority="39" operator="containsText" text="ntitulé">
      <formula>NOT(ISERROR(SEARCH("ntitulé",B38)))</formula>
    </cfRule>
    <cfRule type="containsBlanks" dxfId="215" priority="40">
      <formula>LEN(TRIM(B38))=0</formula>
    </cfRule>
  </conditionalFormatting>
  <conditionalFormatting sqref="B38">
    <cfRule type="containsText" dxfId="214" priority="38" operator="containsText" text="libre">
      <formula>NOT(ISERROR(SEARCH("libre",B38)))</formula>
    </cfRule>
  </conditionalFormatting>
  <conditionalFormatting sqref="C20 C7:C18">
    <cfRule type="containsText" dxfId="213" priority="36" operator="containsText" text="ntitulé">
      <formula>NOT(ISERROR(SEARCH("ntitulé",C7)))</formula>
    </cfRule>
    <cfRule type="containsBlanks" dxfId="212" priority="37">
      <formula>LEN(TRIM(C7))=0</formula>
    </cfRule>
  </conditionalFormatting>
  <conditionalFormatting sqref="C20 C7:C18">
    <cfRule type="containsText" dxfId="211" priority="35" operator="containsText" text="libre">
      <formula>NOT(ISERROR(SEARCH("libre",C7)))</formula>
    </cfRule>
  </conditionalFormatting>
  <conditionalFormatting sqref="C25:C36">
    <cfRule type="containsText" dxfId="210" priority="33" operator="containsText" text="ntitulé">
      <formula>NOT(ISERROR(SEARCH("ntitulé",C25)))</formula>
    </cfRule>
    <cfRule type="containsBlanks" dxfId="209" priority="34">
      <formula>LEN(TRIM(C25))=0</formula>
    </cfRule>
  </conditionalFormatting>
  <conditionalFormatting sqref="C25:C36">
    <cfRule type="containsText" dxfId="208" priority="32" operator="containsText" text="libre">
      <formula>NOT(ISERROR(SEARCH("libre",C25)))</formula>
    </cfRule>
  </conditionalFormatting>
  <conditionalFormatting sqref="C38">
    <cfRule type="containsText" dxfId="207" priority="30" operator="containsText" text="ntitulé">
      <formula>NOT(ISERROR(SEARCH("ntitulé",C38)))</formula>
    </cfRule>
    <cfRule type="containsBlanks" dxfId="206" priority="31">
      <formula>LEN(TRIM(C38))=0</formula>
    </cfRule>
  </conditionalFormatting>
  <conditionalFormatting sqref="C38">
    <cfRule type="containsText" dxfId="205" priority="29" operator="containsText" text="libre">
      <formula>NOT(ISERROR(SEARCH("libre",C38)))</formula>
    </cfRule>
  </conditionalFormatting>
  <conditionalFormatting sqref="E20 E7:E18">
    <cfRule type="containsText" dxfId="204" priority="27" operator="containsText" text="ntitulé">
      <formula>NOT(ISERROR(SEARCH("ntitulé",E7)))</formula>
    </cfRule>
    <cfRule type="containsBlanks" dxfId="203" priority="28">
      <formula>LEN(TRIM(E7))=0</formula>
    </cfRule>
  </conditionalFormatting>
  <conditionalFormatting sqref="E20 E7:E18">
    <cfRule type="containsText" dxfId="202" priority="26" operator="containsText" text="libre">
      <formula>NOT(ISERROR(SEARCH("libre",E7)))</formula>
    </cfRule>
  </conditionalFormatting>
  <conditionalFormatting sqref="E25:E36">
    <cfRule type="containsText" dxfId="201" priority="24" operator="containsText" text="ntitulé">
      <formula>NOT(ISERROR(SEARCH("ntitulé",E25)))</formula>
    </cfRule>
    <cfRule type="containsBlanks" dxfId="200" priority="25">
      <formula>LEN(TRIM(E25))=0</formula>
    </cfRule>
  </conditionalFormatting>
  <conditionalFormatting sqref="E25:E36">
    <cfRule type="containsText" dxfId="199" priority="23" operator="containsText" text="libre">
      <formula>NOT(ISERROR(SEARCH("libre",E25)))</formula>
    </cfRule>
  </conditionalFormatting>
  <conditionalFormatting sqref="E38">
    <cfRule type="containsText" dxfId="198" priority="21" operator="containsText" text="ntitulé">
      <formula>NOT(ISERROR(SEARCH("ntitulé",E38)))</formula>
    </cfRule>
    <cfRule type="containsBlanks" dxfId="197" priority="22">
      <formula>LEN(TRIM(E38))=0</formula>
    </cfRule>
  </conditionalFormatting>
  <conditionalFormatting sqref="E38">
    <cfRule type="containsText" dxfId="196" priority="20" operator="containsText" text="libre">
      <formula>NOT(ISERROR(SEARCH("libre",E38)))</formula>
    </cfRule>
  </conditionalFormatting>
  <conditionalFormatting sqref="G20 G7:G18">
    <cfRule type="containsText" dxfId="195" priority="18" operator="containsText" text="ntitulé">
      <formula>NOT(ISERROR(SEARCH("ntitulé",G7)))</formula>
    </cfRule>
    <cfRule type="containsBlanks" dxfId="194" priority="19">
      <formula>LEN(TRIM(G7))=0</formula>
    </cfRule>
  </conditionalFormatting>
  <conditionalFormatting sqref="G20 G7:G18">
    <cfRule type="containsText" dxfId="193" priority="17" operator="containsText" text="libre">
      <formula>NOT(ISERROR(SEARCH("libre",G7)))</formula>
    </cfRule>
  </conditionalFormatting>
  <conditionalFormatting sqref="G25:G36">
    <cfRule type="containsText" dxfId="192" priority="15" operator="containsText" text="ntitulé">
      <formula>NOT(ISERROR(SEARCH("ntitulé",G25)))</formula>
    </cfRule>
    <cfRule type="containsBlanks" dxfId="191" priority="16">
      <formula>LEN(TRIM(G25))=0</formula>
    </cfRule>
  </conditionalFormatting>
  <conditionalFormatting sqref="G25:G36">
    <cfRule type="containsText" dxfId="190" priority="14" operator="containsText" text="libre">
      <formula>NOT(ISERROR(SEARCH("libre",G25)))</formula>
    </cfRule>
  </conditionalFormatting>
  <conditionalFormatting sqref="G38">
    <cfRule type="containsText" dxfId="189" priority="12" operator="containsText" text="ntitulé">
      <formula>NOT(ISERROR(SEARCH("ntitulé",G38)))</formula>
    </cfRule>
    <cfRule type="containsBlanks" dxfId="188" priority="13">
      <formula>LEN(TRIM(G38))=0</formula>
    </cfRule>
  </conditionalFormatting>
  <conditionalFormatting sqref="G38">
    <cfRule type="containsText" dxfId="187" priority="11" operator="containsText" text="libre">
      <formula>NOT(ISERROR(SEARCH("libre",G38)))</formula>
    </cfRule>
  </conditionalFormatting>
  <conditionalFormatting sqref="I20 I7:I18">
    <cfRule type="containsText" dxfId="186" priority="9" operator="containsText" text="ntitulé">
      <formula>NOT(ISERROR(SEARCH("ntitulé",I7)))</formula>
    </cfRule>
    <cfRule type="containsBlanks" dxfId="185" priority="10">
      <formula>LEN(TRIM(I7))=0</formula>
    </cfRule>
  </conditionalFormatting>
  <conditionalFormatting sqref="I20 I7:I18">
    <cfRule type="containsText" dxfId="184" priority="8" operator="containsText" text="libre">
      <formula>NOT(ISERROR(SEARCH("libre",I7)))</formula>
    </cfRule>
  </conditionalFormatting>
  <conditionalFormatting sqref="I25:I36">
    <cfRule type="containsText" dxfId="183" priority="6" operator="containsText" text="ntitulé">
      <formula>NOT(ISERROR(SEARCH("ntitulé",I25)))</formula>
    </cfRule>
    <cfRule type="containsBlanks" dxfId="182" priority="7">
      <formula>LEN(TRIM(I25))=0</formula>
    </cfRule>
  </conditionalFormatting>
  <conditionalFormatting sqref="I25:I36">
    <cfRule type="containsText" dxfId="181" priority="5" operator="containsText" text="libre">
      <formula>NOT(ISERROR(SEARCH("libre",I25)))</formula>
    </cfRule>
  </conditionalFormatting>
  <conditionalFormatting sqref="I38">
    <cfRule type="containsText" dxfId="180" priority="3" operator="containsText" text="ntitulé">
      <formula>NOT(ISERROR(SEARCH("ntitulé",I38)))</formula>
    </cfRule>
    <cfRule type="containsBlanks" dxfId="179" priority="4">
      <formula>LEN(TRIM(I38))=0</formula>
    </cfRule>
  </conditionalFormatting>
  <conditionalFormatting sqref="I38">
    <cfRule type="containsText" dxfId="178" priority="2" operator="containsText" text="libre">
      <formula>NOT(ISERROR(SEARCH("libre",I38)))</formula>
    </cfRule>
  </conditionalFormatting>
  <conditionalFormatting sqref="B44:J47">
    <cfRule type="containsBlanks" dxfId="177" priority="1">
      <formula>LEN(TRIM(B44))=0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8" workbookViewId="0">
      <selection activeCell="B15" sqref="B15"/>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TAB00!B51&amp;" : "&amp;TAB00!C51</f>
        <v>TAB2.2.4 : Evolution des charges nettes liées à la gestion des MOZA et EOC</v>
      </c>
      <c r="B1" s="134"/>
      <c r="C1" s="134"/>
      <c r="D1" s="134"/>
      <c r="E1" s="134"/>
      <c r="F1" s="134"/>
      <c r="G1" s="134"/>
      <c r="H1" s="134"/>
      <c r="I1" s="134"/>
      <c r="J1" s="134"/>
    </row>
    <row r="4" spans="1:10" x14ac:dyDescent="0.3">
      <c r="B4" s="156" t="s">
        <v>52</v>
      </c>
      <c r="C4" s="343" t="s">
        <v>79</v>
      </c>
      <c r="D4" s="343"/>
      <c r="E4" s="343" t="s">
        <v>86</v>
      </c>
      <c r="F4" s="343"/>
      <c r="G4" s="343" t="s">
        <v>87</v>
      </c>
      <c r="H4" s="343"/>
      <c r="I4" s="343" t="s">
        <v>88</v>
      </c>
      <c r="J4" s="343"/>
    </row>
    <row r="5" spans="1:10" ht="27" x14ac:dyDescent="0.3">
      <c r="B5" s="148" t="s">
        <v>80</v>
      </c>
      <c r="C5" s="148" t="s">
        <v>80</v>
      </c>
      <c r="D5" s="149" t="s">
        <v>54</v>
      </c>
      <c r="E5" s="148" t="s">
        <v>80</v>
      </c>
      <c r="F5" s="149" t="s">
        <v>54</v>
      </c>
      <c r="G5" s="148" t="s">
        <v>80</v>
      </c>
      <c r="H5" s="149" t="s">
        <v>54</v>
      </c>
      <c r="I5" s="148" t="s">
        <v>80</v>
      </c>
      <c r="J5" s="150" t="s">
        <v>54</v>
      </c>
    </row>
    <row r="6" spans="1:10" ht="27" x14ac:dyDescent="0.3">
      <c r="A6" s="136" t="s">
        <v>258</v>
      </c>
      <c r="B6" s="151">
        <f>SUM(B7:B18)</f>
        <v>0</v>
      </c>
      <c r="C6" s="151">
        <f>SUM(C7:C18)</f>
        <v>0</v>
      </c>
      <c r="D6" s="137">
        <f>IF(AND(ROUND(B6,0)=0,C6&gt;B6),"INF",IF(AND(ROUND(B6,0)=0,ROUND(C6,0)=0),0,(C6-B6)/B6))</f>
        <v>0</v>
      </c>
      <c r="E6" s="151">
        <f>SUM(E7:E18)</f>
        <v>0</v>
      </c>
      <c r="F6" s="137">
        <f>IF(AND(ROUND(C6,0)=0,E6&gt;C6),"INF",IF(AND(ROUND(C6,0)=0,ROUND(E6,0)=0),0,(E6-C6)/C6))</f>
        <v>0</v>
      </c>
      <c r="G6" s="151">
        <f>SUM(G7:G18)</f>
        <v>0</v>
      </c>
      <c r="H6" s="137">
        <f>IF(AND(ROUND(E6,0)=0,G6&gt;E6),"INF",IF(AND(ROUND(E6,0)=0,ROUND(G6,0)=0),0,(G6-E6)/E6))</f>
        <v>0</v>
      </c>
      <c r="I6" s="151">
        <f>SUM(I7:I18)</f>
        <v>0</v>
      </c>
      <c r="J6" s="137">
        <f>IF(AND(ROUND(G6,0)=0,I6&gt;G6),"INF",IF(AND(ROUND(G6,0)=0,ROUND(I6,0)=0),0,(I6-G6)/G6))</f>
        <v>0</v>
      </c>
    </row>
    <row r="7" spans="1:10" x14ac:dyDescent="0.3">
      <c r="A7" s="138" t="s">
        <v>259</v>
      </c>
      <c r="B7" s="152"/>
      <c r="C7" s="152"/>
      <c r="D7" s="137">
        <f t="shared" ref="D7:D18" si="0">IF(AND(ROUND(B7,0)=0,C7&gt;B7),"INF",IF(AND(ROUND(B7,0)=0,ROUND(C7,0)=0),0,(C7-B7)/B7))</f>
        <v>0</v>
      </c>
      <c r="E7" s="152"/>
      <c r="F7" s="137">
        <f t="shared" ref="F7:J18" si="1">IF(AND(ROUND(C7,0)=0,E7&gt;C7),"INF",IF(AND(ROUND(C7,0)=0,ROUND(E7,0)=0),0,(E7-C7)/C7))</f>
        <v>0</v>
      </c>
      <c r="G7" s="152"/>
      <c r="H7" s="137">
        <f t="shared" si="1"/>
        <v>0</v>
      </c>
      <c r="I7" s="152"/>
      <c r="J7" s="137">
        <f t="shared" si="1"/>
        <v>0</v>
      </c>
    </row>
    <row r="8" spans="1:10" x14ac:dyDescent="0.3">
      <c r="A8" s="138" t="s">
        <v>260</v>
      </c>
      <c r="B8" s="152"/>
      <c r="C8" s="152"/>
      <c r="D8" s="137">
        <f t="shared" si="0"/>
        <v>0</v>
      </c>
      <c r="E8" s="152"/>
      <c r="F8" s="137">
        <f t="shared" si="1"/>
        <v>0</v>
      </c>
      <c r="G8" s="152"/>
      <c r="H8" s="137">
        <f t="shared" si="1"/>
        <v>0</v>
      </c>
      <c r="I8" s="152"/>
      <c r="J8" s="137">
        <f t="shared" si="1"/>
        <v>0</v>
      </c>
    </row>
    <row r="9" spans="1:10" x14ac:dyDescent="0.3">
      <c r="A9" s="153" t="s">
        <v>173</v>
      </c>
      <c r="B9" s="152"/>
      <c r="C9" s="152"/>
      <c r="D9" s="137">
        <f t="shared" si="0"/>
        <v>0</v>
      </c>
      <c r="E9" s="152"/>
      <c r="F9" s="137">
        <f t="shared" si="1"/>
        <v>0</v>
      </c>
      <c r="G9" s="152"/>
      <c r="H9" s="137">
        <f t="shared" si="1"/>
        <v>0</v>
      </c>
      <c r="I9" s="152"/>
      <c r="J9" s="137">
        <f t="shared" si="1"/>
        <v>0</v>
      </c>
    </row>
    <row r="10" spans="1:10" x14ac:dyDescent="0.3">
      <c r="A10" s="153" t="s">
        <v>173</v>
      </c>
      <c r="B10" s="152"/>
      <c r="C10" s="152"/>
      <c r="D10" s="137">
        <f t="shared" si="0"/>
        <v>0</v>
      </c>
      <c r="E10" s="152"/>
      <c r="F10" s="137">
        <f t="shared" si="1"/>
        <v>0</v>
      </c>
      <c r="G10" s="152"/>
      <c r="H10" s="137">
        <f t="shared" si="1"/>
        <v>0</v>
      </c>
      <c r="I10" s="152"/>
      <c r="J10" s="137">
        <f t="shared" si="1"/>
        <v>0</v>
      </c>
    </row>
    <row r="11" spans="1:10" x14ac:dyDescent="0.3">
      <c r="A11" s="153" t="s">
        <v>173</v>
      </c>
      <c r="B11" s="152"/>
      <c r="C11" s="152"/>
      <c r="D11" s="137">
        <f t="shared" si="0"/>
        <v>0</v>
      </c>
      <c r="E11" s="152"/>
      <c r="F11" s="137">
        <f t="shared" si="1"/>
        <v>0</v>
      </c>
      <c r="G11" s="152"/>
      <c r="H11" s="137">
        <f t="shared" si="1"/>
        <v>0</v>
      </c>
      <c r="I11" s="152"/>
      <c r="J11" s="137">
        <f t="shared" si="1"/>
        <v>0</v>
      </c>
    </row>
    <row r="12" spans="1:10" x14ac:dyDescent="0.3">
      <c r="A12" s="153" t="s">
        <v>173</v>
      </c>
      <c r="B12" s="152"/>
      <c r="C12" s="152"/>
      <c r="D12" s="137">
        <f t="shared" si="0"/>
        <v>0</v>
      </c>
      <c r="E12" s="152"/>
      <c r="F12" s="137">
        <f t="shared" si="1"/>
        <v>0</v>
      </c>
      <c r="G12" s="152"/>
      <c r="H12" s="137">
        <f t="shared" si="1"/>
        <v>0</v>
      </c>
      <c r="I12" s="152"/>
      <c r="J12" s="137">
        <f t="shared" si="1"/>
        <v>0</v>
      </c>
    </row>
    <row r="13" spans="1:10" x14ac:dyDescent="0.3">
      <c r="A13" s="153" t="s">
        <v>173</v>
      </c>
      <c r="B13" s="152"/>
      <c r="C13" s="152"/>
      <c r="D13" s="137">
        <f t="shared" si="0"/>
        <v>0</v>
      </c>
      <c r="E13" s="152"/>
      <c r="F13" s="137">
        <f t="shared" si="1"/>
        <v>0</v>
      </c>
      <c r="G13" s="152"/>
      <c r="H13" s="137">
        <f t="shared" si="1"/>
        <v>0</v>
      </c>
      <c r="I13" s="152"/>
      <c r="J13" s="137">
        <f t="shared" si="1"/>
        <v>0</v>
      </c>
    </row>
    <row r="14" spans="1:10" x14ac:dyDescent="0.3">
      <c r="A14" s="153" t="s">
        <v>173</v>
      </c>
      <c r="B14" s="152"/>
      <c r="C14" s="152"/>
      <c r="D14" s="137">
        <f t="shared" si="0"/>
        <v>0</v>
      </c>
      <c r="E14" s="152"/>
      <c r="F14" s="137">
        <f t="shared" si="1"/>
        <v>0</v>
      </c>
      <c r="G14" s="152"/>
      <c r="H14" s="137">
        <f t="shared" si="1"/>
        <v>0</v>
      </c>
      <c r="I14" s="152"/>
      <c r="J14" s="137">
        <f t="shared" si="1"/>
        <v>0</v>
      </c>
    </row>
    <row r="15" spans="1:10" x14ac:dyDescent="0.3">
      <c r="A15" s="153" t="s">
        <v>173</v>
      </c>
      <c r="B15" s="152"/>
      <c r="C15" s="152"/>
      <c r="D15" s="137">
        <f t="shared" si="0"/>
        <v>0</v>
      </c>
      <c r="E15" s="152"/>
      <c r="F15" s="137">
        <f t="shared" si="1"/>
        <v>0</v>
      </c>
      <c r="G15" s="152"/>
      <c r="H15" s="137">
        <f t="shared" si="1"/>
        <v>0</v>
      </c>
      <c r="I15" s="152"/>
      <c r="J15" s="137">
        <f t="shared" si="1"/>
        <v>0</v>
      </c>
    </row>
    <row r="16" spans="1:10" x14ac:dyDescent="0.3">
      <c r="A16" s="153" t="s">
        <v>173</v>
      </c>
      <c r="B16" s="152"/>
      <c r="C16" s="152"/>
      <c r="D16" s="137">
        <f t="shared" si="0"/>
        <v>0</v>
      </c>
      <c r="E16" s="152"/>
      <c r="F16" s="137">
        <f t="shared" si="1"/>
        <v>0</v>
      </c>
      <c r="G16" s="152"/>
      <c r="H16" s="137">
        <f t="shared" si="1"/>
        <v>0</v>
      </c>
      <c r="I16" s="152"/>
      <c r="J16" s="137">
        <f t="shared" si="1"/>
        <v>0</v>
      </c>
    </row>
    <row r="17" spans="1:10" x14ac:dyDescent="0.3">
      <c r="A17" s="153" t="s">
        <v>173</v>
      </c>
      <c r="B17" s="152"/>
      <c r="C17" s="152"/>
      <c r="D17" s="137">
        <f t="shared" si="0"/>
        <v>0</v>
      </c>
      <c r="E17" s="152"/>
      <c r="F17" s="137">
        <f t="shared" si="1"/>
        <v>0</v>
      </c>
      <c r="G17" s="152"/>
      <c r="H17" s="137">
        <f t="shared" si="1"/>
        <v>0</v>
      </c>
      <c r="I17" s="152"/>
      <c r="J17" s="137">
        <f t="shared" si="1"/>
        <v>0</v>
      </c>
    </row>
    <row r="18" spans="1:10" x14ac:dyDescent="0.3">
      <c r="A18" s="153" t="s">
        <v>173</v>
      </c>
      <c r="B18" s="152"/>
      <c r="C18" s="152"/>
      <c r="D18" s="137">
        <f t="shared" si="0"/>
        <v>0</v>
      </c>
      <c r="E18" s="152"/>
      <c r="F18" s="137">
        <f t="shared" si="1"/>
        <v>0</v>
      </c>
      <c r="G18" s="152"/>
      <c r="H18" s="137">
        <f t="shared" si="1"/>
        <v>0</v>
      </c>
      <c r="I18" s="152"/>
      <c r="J18" s="137">
        <f t="shared" si="1"/>
        <v>0</v>
      </c>
    </row>
    <row r="19" spans="1:10" s="154" customFormat="1" x14ac:dyDescent="0.3"/>
    <row r="20" spans="1:10" x14ac:dyDescent="0.3">
      <c r="A20" s="50" t="s">
        <v>85</v>
      </c>
      <c r="B20" s="152"/>
      <c r="C20" s="152"/>
      <c r="D20" s="137">
        <f>IF(AND(ROUND(B20,0)=0,C20&gt;B20),"INF",IF(AND(ROUND(B20,0)=0,ROUND(C20,0)=0),0,(C20-B20)/B20))</f>
        <v>0</v>
      </c>
      <c r="E20" s="152"/>
      <c r="F20" s="137">
        <f>IF(AND(ROUND(C20,0)=0,E20&gt;C20),"INF",IF(AND(ROUND(C20,0)=0,ROUND(E20,0)=0),0,(E20-C20)/C20))</f>
        <v>0</v>
      </c>
      <c r="G20" s="152"/>
      <c r="H20" s="137">
        <f>IF(AND(ROUND(E20,0)=0,G20&gt;E20),"INF",IF(AND(ROUND(E20,0)=0,ROUND(G20,0)=0),0,(G20-E20)/E20))</f>
        <v>0</v>
      </c>
      <c r="I20" s="152"/>
      <c r="J20" s="137">
        <f>IF(AND(ROUND(G20,0)=0,I20&gt;G20),"INF",IF(AND(ROUND(G20,0)=0,ROUND(I20,0)=0),0,(I20-G20)/G20))</f>
        <v>0</v>
      </c>
    </row>
    <row r="22" spans="1:10" x14ac:dyDescent="0.3">
      <c r="A22" s="136" t="s">
        <v>82</v>
      </c>
      <c r="B22" s="139">
        <f>IFERROR(B6/B20,0)</f>
        <v>0</v>
      </c>
      <c r="C22" s="139">
        <f>IFERROR(C6/C20,0)</f>
        <v>0</v>
      </c>
      <c r="D22" s="137">
        <f>IF(AND(ROUND(B22,0)=0,C22&gt;B22),"INF",IF(AND(ROUND(B22,0)=0,ROUND(C22,0)=0),0,(C22-B22)/B22))</f>
        <v>0</v>
      </c>
      <c r="E22" s="139">
        <f>IFERROR(E6/E20,0)</f>
        <v>0</v>
      </c>
      <c r="F22" s="137">
        <f>IF(AND(ROUND(C22,0)=0,E22&gt;C22),"INF",IF(AND(ROUND(C22,0)=0,ROUND(E22,0)=0),0,(E22-C22)/C22))</f>
        <v>0</v>
      </c>
      <c r="G22" s="139">
        <f>IFERROR(G6/G20,0)</f>
        <v>0</v>
      </c>
      <c r="H22" s="137">
        <f>IF(AND(ROUND(E22,0)=0,G22&gt;E22),"INF",IF(AND(ROUND(E22,0)=0,ROUND(G22,0)=0),0,(G22-E22)/E22))</f>
        <v>0</v>
      </c>
      <c r="I22" s="139">
        <f>IFERROR(I6/I20,0)</f>
        <v>0</v>
      </c>
      <c r="J22" s="137">
        <f>IF(AND(ROUND(G22,0)=0,I22&gt;G22),"INF",IF(AND(ROUND(G22,0)=0,ROUND(I22,0)=0),0,(I22-G22)/G22))</f>
        <v>0</v>
      </c>
    </row>
    <row r="24" spans="1:10" ht="27" x14ac:dyDescent="0.3">
      <c r="A24" s="136" t="s">
        <v>261</v>
      </c>
      <c r="B24" s="151">
        <f>SUM(B25:B36)</f>
        <v>0</v>
      </c>
      <c r="C24" s="151">
        <f>SUM(C25:C36)</f>
        <v>0</v>
      </c>
      <c r="D24" s="137">
        <f t="shared" ref="D24:D36" si="2">IF(AND(ROUND(B24,0)=0,C24&gt;B24),"INF",IF(AND(ROUND(B24,0)=0,ROUND(C24,0)=0),0,(C24-B24)/B24))</f>
        <v>0</v>
      </c>
      <c r="E24" s="151">
        <f>SUM(E25:E36)</f>
        <v>0</v>
      </c>
      <c r="F24" s="137">
        <f t="shared" ref="F24:F36" si="3">IF(AND(ROUND(C24,0)=0,E24&gt;C24),"INF",IF(AND(ROUND(C24,0)=0,ROUND(E24,0)=0),0,(E24-C24)/C24))</f>
        <v>0</v>
      </c>
      <c r="G24" s="151">
        <f>SUM(G25:G36)</f>
        <v>0</v>
      </c>
      <c r="H24" s="137">
        <f t="shared" ref="H24:H36" si="4">IF(AND(ROUND(E24,0)=0,G24&gt;E24),"INF",IF(AND(ROUND(E24,0)=0,ROUND(G24,0)=0),0,(G24-E24)/E24))</f>
        <v>0</v>
      </c>
      <c r="I24" s="151">
        <f>SUM(I25:I36)</f>
        <v>0</v>
      </c>
      <c r="J24" s="137">
        <f t="shared" ref="J24:J36" si="5">IF(AND(ROUND(G24,0)=0,I24&gt;G24),"INF",IF(AND(ROUND(G24,0)=0,ROUND(I24,0)=0),0,(I24-G24)/G24))</f>
        <v>0</v>
      </c>
    </row>
    <row r="25" spans="1:10" x14ac:dyDescent="0.3">
      <c r="A25" s="138" t="s">
        <v>259</v>
      </c>
      <c r="B25" s="152"/>
      <c r="C25" s="152"/>
      <c r="D25" s="137">
        <f t="shared" si="2"/>
        <v>0</v>
      </c>
      <c r="E25" s="152"/>
      <c r="F25" s="137">
        <f t="shared" si="3"/>
        <v>0</v>
      </c>
      <c r="G25" s="152"/>
      <c r="H25" s="137">
        <f t="shared" si="4"/>
        <v>0</v>
      </c>
      <c r="I25" s="152"/>
      <c r="J25" s="137">
        <f t="shared" si="5"/>
        <v>0</v>
      </c>
    </row>
    <row r="26" spans="1:10" x14ac:dyDescent="0.3">
      <c r="A26" s="138" t="s">
        <v>260</v>
      </c>
      <c r="B26" s="152"/>
      <c r="C26" s="152"/>
      <c r="D26" s="137">
        <f t="shared" si="2"/>
        <v>0</v>
      </c>
      <c r="E26" s="152"/>
      <c r="F26" s="137">
        <f t="shared" si="3"/>
        <v>0</v>
      </c>
      <c r="G26" s="152"/>
      <c r="H26" s="137">
        <f t="shared" si="4"/>
        <v>0</v>
      </c>
      <c r="I26" s="152"/>
      <c r="J26" s="137">
        <f t="shared" si="5"/>
        <v>0</v>
      </c>
    </row>
    <row r="27" spans="1:10" x14ac:dyDescent="0.3">
      <c r="A27" s="153" t="s">
        <v>173</v>
      </c>
      <c r="B27" s="152"/>
      <c r="C27" s="152"/>
      <c r="D27" s="137">
        <f t="shared" si="2"/>
        <v>0</v>
      </c>
      <c r="E27" s="152"/>
      <c r="F27" s="137">
        <f t="shared" si="3"/>
        <v>0</v>
      </c>
      <c r="G27" s="152"/>
      <c r="H27" s="137">
        <f t="shared" si="4"/>
        <v>0</v>
      </c>
      <c r="I27" s="152"/>
      <c r="J27" s="137">
        <f t="shared" si="5"/>
        <v>0</v>
      </c>
    </row>
    <row r="28" spans="1:10" x14ac:dyDescent="0.3">
      <c r="A28" s="153" t="s">
        <v>173</v>
      </c>
      <c r="B28" s="152"/>
      <c r="C28" s="152"/>
      <c r="D28" s="137">
        <f t="shared" si="2"/>
        <v>0</v>
      </c>
      <c r="E28" s="152"/>
      <c r="F28" s="137">
        <f t="shared" si="3"/>
        <v>0</v>
      </c>
      <c r="G28" s="152"/>
      <c r="H28" s="137">
        <f t="shared" si="4"/>
        <v>0</v>
      </c>
      <c r="I28" s="152"/>
      <c r="J28" s="137">
        <f t="shared" si="5"/>
        <v>0</v>
      </c>
    </row>
    <row r="29" spans="1:10" x14ac:dyDescent="0.3">
      <c r="A29" s="153" t="s">
        <v>173</v>
      </c>
      <c r="B29" s="152"/>
      <c r="C29" s="152"/>
      <c r="D29" s="137">
        <f t="shared" si="2"/>
        <v>0</v>
      </c>
      <c r="E29" s="152"/>
      <c r="F29" s="137">
        <f t="shared" si="3"/>
        <v>0</v>
      </c>
      <c r="G29" s="152"/>
      <c r="H29" s="137">
        <f t="shared" si="4"/>
        <v>0</v>
      </c>
      <c r="I29" s="152"/>
      <c r="J29" s="137">
        <f t="shared" si="5"/>
        <v>0</v>
      </c>
    </row>
    <row r="30" spans="1:10" x14ac:dyDescent="0.3">
      <c r="A30" s="153" t="s">
        <v>173</v>
      </c>
      <c r="B30" s="152"/>
      <c r="C30" s="152"/>
      <c r="D30" s="137">
        <f t="shared" si="2"/>
        <v>0</v>
      </c>
      <c r="E30" s="152"/>
      <c r="F30" s="137">
        <f t="shared" si="3"/>
        <v>0</v>
      </c>
      <c r="G30" s="152"/>
      <c r="H30" s="137">
        <f t="shared" si="4"/>
        <v>0</v>
      </c>
      <c r="I30" s="152"/>
      <c r="J30" s="137">
        <f t="shared" si="5"/>
        <v>0</v>
      </c>
    </row>
    <row r="31" spans="1:10" x14ac:dyDescent="0.3">
      <c r="A31" s="153" t="s">
        <v>173</v>
      </c>
      <c r="B31" s="152"/>
      <c r="C31" s="152"/>
      <c r="D31" s="137">
        <f t="shared" si="2"/>
        <v>0</v>
      </c>
      <c r="E31" s="152"/>
      <c r="F31" s="137">
        <f t="shared" si="3"/>
        <v>0</v>
      </c>
      <c r="G31" s="152"/>
      <c r="H31" s="137">
        <f t="shared" si="4"/>
        <v>0</v>
      </c>
      <c r="I31" s="152"/>
      <c r="J31" s="137">
        <f t="shared" si="5"/>
        <v>0</v>
      </c>
    </row>
    <row r="32" spans="1:10" x14ac:dyDescent="0.3">
      <c r="A32" s="153" t="s">
        <v>173</v>
      </c>
      <c r="B32" s="152"/>
      <c r="C32" s="152"/>
      <c r="D32" s="137">
        <f t="shared" si="2"/>
        <v>0</v>
      </c>
      <c r="E32" s="152"/>
      <c r="F32" s="137">
        <f t="shared" si="3"/>
        <v>0</v>
      </c>
      <c r="G32" s="152"/>
      <c r="H32" s="137">
        <f t="shared" si="4"/>
        <v>0</v>
      </c>
      <c r="I32" s="152"/>
      <c r="J32" s="137">
        <f t="shared" si="5"/>
        <v>0</v>
      </c>
    </row>
    <row r="33" spans="1:10" x14ac:dyDescent="0.3">
      <c r="A33" s="153" t="s">
        <v>173</v>
      </c>
      <c r="B33" s="152"/>
      <c r="C33" s="152"/>
      <c r="D33" s="137">
        <f t="shared" si="2"/>
        <v>0</v>
      </c>
      <c r="E33" s="152"/>
      <c r="F33" s="137">
        <f t="shared" si="3"/>
        <v>0</v>
      </c>
      <c r="G33" s="152"/>
      <c r="H33" s="137">
        <f t="shared" si="4"/>
        <v>0</v>
      </c>
      <c r="I33" s="152"/>
      <c r="J33" s="137">
        <f t="shared" si="5"/>
        <v>0</v>
      </c>
    </row>
    <row r="34" spans="1:10" x14ac:dyDescent="0.3">
      <c r="A34" s="153" t="s">
        <v>173</v>
      </c>
      <c r="B34" s="152"/>
      <c r="C34" s="152"/>
      <c r="D34" s="137">
        <f t="shared" si="2"/>
        <v>0</v>
      </c>
      <c r="E34" s="152"/>
      <c r="F34" s="137">
        <f t="shared" si="3"/>
        <v>0</v>
      </c>
      <c r="G34" s="152"/>
      <c r="H34" s="137">
        <f t="shared" si="4"/>
        <v>0</v>
      </c>
      <c r="I34" s="152"/>
      <c r="J34" s="137">
        <f t="shared" si="5"/>
        <v>0</v>
      </c>
    </row>
    <row r="35" spans="1:10" x14ac:dyDescent="0.3">
      <c r="A35" s="153" t="s">
        <v>173</v>
      </c>
      <c r="B35" s="152"/>
      <c r="C35" s="152"/>
      <c r="D35" s="137">
        <f t="shared" si="2"/>
        <v>0</v>
      </c>
      <c r="E35" s="152"/>
      <c r="F35" s="137">
        <f t="shared" si="3"/>
        <v>0</v>
      </c>
      <c r="G35" s="152"/>
      <c r="H35" s="137">
        <f t="shared" si="4"/>
        <v>0</v>
      </c>
      <c r="I35" s="152"/>
      <c r="J35" s="137">
        <f t="shared" si="5"/>
        <v>0</v>
      </c>
    </row>
    <row r="36" spans="1:10" x14ac:dyDescent="0.3">
      <c r="A36" s="153" t="s">
        <v>173</v>
      </c>
      <c r="B36" s="152"/>
      <c r="C36" s="152"/>
      <c r="D36" s="137">
        <f t="shared" si="2"/>
        <v>0</v>
      </c>
      <c r="E36" s="152"/>
      <c r="F36" s="137">
        <f t="shared" si="3"/>
        <v>0</v>
      </c>
      <c r="G36" s="152"/>
      <c r="H36" s="137">
        <f t="shared" si="4"/>
        <v>0</v>
      </c>
      <c r="I36" s="152"/>
      <c r="J36" s="137">
        <f t="shared" si="5"/>
        <v>0</v>
      </c>
    </row>
    <row r="37" spans="1:10" x14ac:dyDescent="0.3">
      <c r="A37" s="138"/>
    </row>
    <row r="38" spans="1:10" x14ac:dyDescent="0.3">
      <c r="A38" s="136" t="s">
        <v>262</v>
      </c>
      <c r="B38" s="152"/>
      <c r="C38" s="152"/>
      <c r="D38" s="137">
        <f>IF(AND(ROUND(B38,0)=0,C38&gt;B38),"INF",IF(AND(ROUND(B38,0)=0,ROUND(C38,0)=0),0,(C38-B38)/B38))</f>
        <v>0</v>
      </c>
      <c r="E38" s="152"/>
      <c r="F38" s="137">
        <f>IF(AND(ROUND(C38,0)=0,E38&gt;C38),"INF",IF(AND(ROUND(C38,0)=0,ROUND(E38,0)=0),0,(E38-C38)/C38))</f>
        <v>0</v>
      </c>
      <c r="G38" s="152"/>
      <c r="H38" s="137">
        <f>IF(AND(ROUND(E38,0)=0,G38&gt;E38),"INF",IF(AND(ROUND(E38,0)=0,ROUND(G38,0)=0),0,(G38-E38)/E38))</f>
        <v>0</v>
      </c>
      <c r="I38" s="152"/>
      <c r="J38" s="137">
        <f>IF(AND(ROUND(G38,0)=0,I38&gt;G38),"INF",IF(AND(ROUND(G38,0)=0,ROUND(I38,0)=0),0,(I38-G38)/G38))</f>
        <v>0</v>
      </c>
    </row>
    <row r="39" spans="1:10" x14ac:dyDescent="0.3">
      <c r="A39" s="140"/>
      <c r="B39" s="140"/>
    </row>
    <row r="40" spans="1:10" x14ac:dyDescent="0.3">
      <c r="A40" s="141" t="s">
        <v>53</v>
      </c>
      <c r="B40" s="142">
        <f>SUM(B6,B24,B38)</f>
        <v>0</v>
      </c>
      <c r="C40" s="142">
        <f>SUM(C6,C24,C38)</f>
        <v>0</v>
      </c>
      <c r="D40" s="143">
        <f>IF(AND(ROUND(B40,0)=0,C40&gt;B40),"INF",IF(AND(ROUND(B40,0)=0,ROUND(C40,0)=0),0,(C40-B40)/B40))</f>
        <v>0</v>
      </c>
      <c r="E40" s="142">
        <f>SUM(E6,E24,E38)</f>
        <v>0</v>
      </c>
      <c r="F40" s="143">
        <f>IF(AND(ROUND(C40,0)=0,E40&gt;C40),"INF",IF(AND(ROUND(C40,0)=0,ROUND(E40,0)=0),0,(E40-C40)/C40))</f>
        <v>0</v>
      </c>
      <c r="G40" s="142">
        <f>SUM(G6,G24,G38)</f>
        <v>0</v>
      </c>
      <c r="H40" s="143">
        <f>IF(AND(ROUND(E40,0)=0,G40&gt;E40),"INF",IF(AND(ROUND(E40,0)=0,ROUND(G40,0)=0),0,(G40-E40)/E40))</f>
        <v>0</v>
      </c>
      <c r="I40" s="142">
        <f>SUM(I6,I24,I38)</f>
        <v>0</v>
      </c>
      <c r="J40" s="143">
        <f>IF(AND(ROUND(G40,0)=0,I40&gt;G40),"INF",IF(AND(ROUND(G40,0)=0,ROUND(I40,0)=0),0,(I40-G40)/G40))</f>
        <v>0</v>
      </c>
    </row>
    <row r="41" spans="1:10" x14ac:dyDescent="0.3">
      <c r="A41" s="130"/>
      <c r="B41" s="140"/>
    </row>
    <row r="42" spans="1:10" ht="14.25" thickBot="1" x14ac:dyDescent="0.35">
      <c r="A42" s="144" t="s">
        <v>263</v>
      </c>
      <c r="B42" s="131"/>
      <c r="C42" s="131"/>
      <c r="D42" s="130"/>
      <c r="E42" s="130"/>
      <c r="F42" s="130"/>
      <c r="G42" s="130"/>
      <c r="H42" s="130"/>
      <c r="I42" s="130"/>
      <c r="J42" s="130"/>
    </row>
    <row r="43" spans="1:10" ht="12.6" customHeight="1" thickBot="1" x14ac:dyDescent="0.35">
      <c r="A43" s="155" t="s">
        <v>77</v>
      </c>
      <c r="B43" s="314" t="s">
        <v>78</v>
      </c>
      <c r="C43" s="315"/>
      <c r="D43" s="315"/>
      <c r="E43" s="315"/>
      <c r="F43" s="315"/>
      <c r="G43" s="315"/>
      <c r="H43" s="315"/>
      <c r="I43" s="315"/>
      <c r="J43" s="315"/>
    </row>
    <row r="44" spans="1:10" ht="214.9" customHeight="1" thickBot="1" x14ac:dyDescent="0.35">
      <c r="A44" s="147" t="s">
        <v>264</v>
      </c>
      <c r="B44" s="311"/>
      <c r="C44" s="311"/>
      <c r="D44" s="311"/>
      <c r="E44" s="311"/>
      <c r="F44" s="311"/>
      <c r="G44" s="311"/>
      <c r="H44" s="311"/>
      <c r="I44" s="311"/>
      <c r="J44" s="311"/>
    </row>
    <row r="45" spans="1:10" ht="214.9" customHeight="1" thickBot="1" x14ac:dyDescent="0.35">
      <c r="A45" s="147" t="s">
        <v>265</v>
      </c>
      <c r="B45" s="311"/>
      <c r="C45" s="311"/>
      <c r="D45" s="311"/>
      <c r="E45" s="311"/>
      <c r="F45" s="311"/>
      <c r="G45" s="311"/>
      <c r="H45" s="311"/>
      <c r="I45" s="311"/>
      <c r="J45" s="311"/>
    </row>
    <row r="46" spans="1:10" ht="214.9" customHeight="1" thickBot="1" x14ac:dyDescent="0.35">
      <c r="A46" s="147" t="s">
        <v>266</v>
      </c>
      <c r="B46" s="311"/>
      <c r="C46" s="311"/>
      <c r="D46" s="311"/>
      <c r="E46" s="311"/>
      <c r="F46" s="311"/>
      <c r="G46" s="311"/>
      <c r="H46" s="311"/>
      <c r="I46" s="311"/>
      <c r="J46" s="311"/>
    </row>
    <row r="47" spans="1:10" ht="214.9" customHeight="1" thickBot="1" x14ac:dyDescent="0.35">
      <c r="A47" s="147" t="s">
        <v>267</v>
      </c>
      <c r="B47" s="311"/>
      <c r="C47" s="311"/>
      <c r="D47" s="311"/>
      <c r="E47" s="311"/>
      <c r="F47" s="311"/>
      <c r="G47" s="311"/>
      <c r="H47" s="311"/>
      <c r="I47" s="311"/>
      <c r="J47" s="311"/>
    </row>
  </sheetData>
  <mergeCells count="9">
    <mergeCell ref="B44:J44"/>
    <mergeCell ref="B45:J45"/>
    <mergeCell ref="B46:J46"/>
    <mergeCell ref="B47:J47"/>
    <mergeCell ref="C4:D4"/>
    <mergeCell ref="E4:F4"/>
    <mergeCell ref="G4:H4"/>
    <mergeCell ref="I4:J4"/>
    <mergeCell ref="B43:J43"/>
  </mergeCells>
  <conditionalFormatting sqref="A10:A18">
    <cfRule type="containsText" dxfId="176" priority="57" operator="containsText" text="ntitulé">
      <formula>NOT(ISERROR(SEARCH("ntitulé",A10)))</formula>
    </cfRule>
    <cfRule type="containsBlanks" dxfId="175" priority="58">
      <formula>LEN(TRIM(A10))=0</formula>
    </cfRule>
  </conditionalFormatting>
  <conditionalFormatting sqref="A10:A18">
    <cfRule type="containsText" dxfId="174" priority="56" operator="containsText" text="libre">
      <formula>NOT(ISERROR(SEARCH("libre",A10)))</formula>
    </cfRule>
  </conditionalFormatting>
  <conditionalFormatting sqref="A9:A18">
    <cfRule type="containsText" dxfId="173" priority="54" operator="containsText" text="ntitulé">
      <formula>NOT(ISERROR(SEARCH("ntitulé",A9)))</formula>
    </cfRule>
    <cfRule type="containsBlanks" dxfId="172" priority="55">
      <formula>LEN(TRIM(A9))=0</formula>
    </cfRule>
  </conditionalFormatting>
  <conditionalFormatting sqref="A9:A18">
    <cfRule type="containsText" dxfId="171" priority="53" operator="containsText" text="libre">
      <formula>NOT(ISERROR(SEARCH("libre",A9)))</formula>
    </cfRule>
  </conditionalFormatting>
  <conditionalFormatting sqref="A27:A36">
    <cfRule type="containsText" dxfId="170" priority="51" operator="containsText" text="ntitulé">
      <formula>NOT(ISERROR(SEARCH("ntitulé",A27)))</formula>
    </cfRule>
    <cfRule type="containsBlanks" dxfId="169" priority="52">
      <formula>LEN(TRIM(A27))=0</formula>
    </cfRule>
  </conditionalFormatting>
  <conditionalFormatting sqref="A27:A36">
    <cfRule type="containsText" dxfId="168" priority="50" operator="containsText" text="libre">
      <formula>NOT(ISERROR(SEARCH("libre",A27)))</formula>
    </cfRule>
  </conditionalFormatting>
  <conditionalFormatting sqref="A27:A36">
    <cfRule type="containsText" dxfId="167" priority="48" operator="containsText" text="ntitulé">
      <formula>NOT(ISERROR(SEARCH("ntitulé",A27)))</formula>
    </cfRule>
    <cfRule type="containsBlanks" dxfId="166" priority="49">
      <formula>LEN(TRIM(A27))=0</formula>
    </cfRule>
  </conditionalFormatting>
  <conditionalFormatting sqref="A27:A36">
    <cfRule type="containsText" dxfId="165" priority="47" operator="containsText" text="libre">
      <formula>NOT(ISERROR(SEARCH("libre",A27)))</formula>
    </cfRule>
  </conditionalFormatting>
  <conditionalFormatting sqref="B20 B7:B18">
    <cfRule type="containsText" dxfId="164" priority="45" operator="containsText" text="ntitulé">
      <formula>NOT(ISERROR(SEARCH("ntitulé",B7)))</formula>
    </cfRule>
    <cfRule type="containsBlanks" dxfId="163" priority="46">
      <formula>LEN(TRIM(B7))=0</formula>
    </cfRule>
  </conditionalFormatting>
  <conditionalFormatting sqref="B20 B7:B18">
    <cfRule type="containsText" dxfId="162" priority="44" operator="containsText" text="libre">
      <formula>NOT(ISERROR(SEARCH("libre",B7)))</formula>
    </cfRule>
  </conditionalFormatting>
  <conditionalFormatting sqref="B25:B36">
    <cfRule type="containsText" dxfId="161" priority="42" operator="containsText" text="ntitulé">
      <formula>NOT(ISERROR(SEARCH("ntitulé",B25)))</formula>
    </cfRule>
    <cfRule type="containsBlanks" dxfId="160" priority="43">
      <formula>LEN(TRIM(B25))=0</formula>
    </cfRule>
  </conditionalFormatting>
  <conditionalFormatting sqref="B25:B36">
    <cfRule type="containsText" dxfId="159" priority="41" operator="containsText" text="libre">
      <formula>NOT(ISERROR(SEARCH("libre",B25)))</formula>
    </cfRule>
  </conditionalFormatting>
  <conditionalFormatting sqref="B38">
    <cfRule type="containsText" dxfId="158" priority="39" operator="containsText" text="ntitulé">
      <formula>NOT(ISERROR(SEARCH("ntitulé",B38)))</formula>
    </cfRule>
    <cfRule type="containsBlanks" dxfId="157" priority="40">
      <formula>LEN(TRIM(B38))=0</formula>
    </cfRule>
  </conditionalFormatting>
  <conditionalFormatting sqref="B38">
    <cfRule type="containsText" dxfId="156" priority="38" operator="containsText" text="libre">
      <formula>NOT(ISERROR(SEARCH("libre",B38)))</formula>
    </cfRule>
  </conditionalFormatting>
  <conditionalFormatting sqref="C20 C7:C18">
    <cfRule type="containsText" dxfId="155" priority="36" operator="containsText" text="ntitulé">
      <formula>NOT(ISERROR(SEARCH("ntitulé",C7)))</formula>
    </cfRule>
    <cfRule type="containsBlanks" dxfId="154" priority="37">
      <formula>LEN(TRIM(C7))=0</formula>
    </cfRule>
  </conditionalFormatting>
  <conditionalFormatting sqref="C20 C7:C18">
    <cfRule type="containsText" dxfId="153" priority="35" operator="containsText" text="libre">
      <formula>NOT(ISERROR(SEARCH("libre",C7)))</formula>
    </cfRule>
  </conditionalFormatting>
  <conditionalFormatting sqref="C25:C36">
    <cfRule type="containsText" dxfId="152" priority="33" operator="containsText" text="ntitulé">
      <formula>NOT(ISERROR(SEARCH("ntitulé",C25)))</formula>
    </cfRule>
    <cfRule type="containsBlanks" dxfId="151" priority="34">
      <formula>LEN(TRIM(C25))=0</formula>
    </cfRule>
  </conditionalFormatting>
  <conditionalFormatting sqref="C25:C36">
    <cfRule type="containsText" dxfId="150" priority="32" operator="containsText" text="libre">
      <formula>NOT(ISERROR(SEARCH("libre",C25)))</formula>
    </cfRule>
  </conditionalFormatting>
  <conditionalFormatting sqref="C38">
    <cfRule type="containsText" dxfId="149" priority="30" operator="containsText" text="ntitulé">
      <formula>NOT(ISERROR(SEARCH("ntitulé",C38)))</formula>
    </cfRule>
    <cfRule type="containsBlanks" dxfId="148" priority="31">
      <formula>LEN(TRIM(C38))=0</formula>
    </cfRule>
  </conditionalFormatting>
  <conditionalFormatting sqref="C38">
    <cfRule type="containsText" dxfId="147" priority="29" operator="containsText" text="libre">
      <formula>NOT(ISERROR(SEARCH("libre",C38)))</formula>
    </cfRule>
  </conditionalFormatting>
  <conditionalFormatting sqref="E20 E7:E18">
    <cfRule type="containsText" dxfId="146" priority="27" operator="containsText" text="ntitulé">
      <formula>NOT(ISERROR(SEARCH("ntitulé",E7)))</formula>
    </cfRule>
    <cfRule type="containsBlanks" dxfId="145" priority="28">
      <formula>LEN(TRIM(E7))=0</formula>
    </cfRule>
  </conditionalFormatting>
  <conditionalFormatting sqref="E20 E7:E18">
    <cfRule type="containsText" dxfId="144" priority="26" operator="containsText" text="libre">
      <formula>NOT(ISERROR(SEARCH("libre",E7)))</formula>
    </cfRule>
  </conditionalFormatting>
  <conditionalFormatting sqref="E25:E36">
    <cfRule type="containsText" dxfId="143" priority="24" operator="containsText" text="ntitulé">
      <formula>NOT(ISERROR(SEARCH("ntitulé",E25)))</formula>
    </cfRule>
    <cfRule type="containsBlanks" dxfId="142" priority="25">
      <formula>LEN(TRIM(E25))=0</formula>
    </cfRule>
  </conditionalFormatting>
  <conditionalFormatting sqref="E25:E36">
    <cfRule type="containsText" dxfId="141" priority="23" operator="containsText" text="libre">
      <formula>NOT(ISERROR(SEARCH("libre",E25)))</formula>
    </cfRule>
  </conditionalFormatting>
  <conditionalFormatting sqref="E38">
    <cfRule type="containsText" dxfId="140" priority="21" operator="containsText" text="ntitulé">
      <formula>NOT(ISERROR(SEARCH("ntitulé",E38)))</formula>
    </cfRule>
    <cfRule type="containsBlanks" dxfId="139" priority="22">
      <formula>LEN(TRIM(E38))=0</formula>
    </cfRule>
  </conditionalFormatting>
  <conditionalFormatting sqref="E38">
    <cfRule type="containsText" dxfId="138" priority="20" operator="containsText" text="libre">
      <formula>NOT(ISERROR(SEARCH("libre",E38)))</formula>
    </cfRule>
  </conditionalFormatting>
  <conditionalFormatting sqref="G20 G7:G18">
    <cfRule type="containsText" dxfId="137" priority="18" operator="containsText" text="ntitulé">
      <formula>NOT(ISERROR(SEARCH("ntitulé",G7)))</formula>
    </cfRule>
    <cfRule type="containsBlanks" dxfId="136" priority="19">
      <formula>LEN(TRIM(G7))=0</formula>
    </cfRule>
  </conditionalFormatting>
  <conditionalFormatting sqref="G20 G7:G18">
    <cfRule type="containsText" dxfId="135" priority="17" operator="containsText" text="libre">
      <formula>NOT(ISERROR(SEARCH("libre",G7)))</formula>
    </cfRule>
  </conditionalFormatting>
  <conditionalFormatting sqref="G25:G36">
    <cfRule type="containsText" dxfId="134" priority="15" operator="containsText" text="ntitulé">
      <formula>NOT(ISERROR(SEARCH("ntitulé",G25)))</formula>
    </cfRule>
    <cfRule type="containsBlanks" dxfId="133" priority="16">
      <formula>LEN(TRIM(G25))=0</formula>
    </cfRule>
  </conditionalFormatting>
  <conditionalFormatting sqref="G25:G36">
    <cfRule type="containsText" dxfId="132" priority="14" operator="containsText" text="libre">
      <formula>NOT(ISERROR(SEARCH("libre",G25)))</formula>
    </cfRule>
  </conditionalFormatting>
  <conditionalFormatting sqref="G38">
    <cfRule type="containsText" dxfId="131" priority="12" operator="containsText" text="ntitulé">
      <formula>NOT(ISERROR(SEARCH("ntitulé",G38)))</formula>
    </cfRule>
    <cfRule type="containsBlanks" dxfId="130" priority="13">
      <formula>LEN(TRIM(G38))=0</formula>
    </cfRule>
  </conditionalFormatting>
  <conditionalFormatting sqref="G38">
    <cfRule type="containsText" dxfId="129" priority="11" operator="containsText" text="libre">
      <formula>NOT(ISERROR(SEARCH("libre",G38)))</formula>
    </cfRule>
  </conditionalFormatting>
  <conditionalFormatting sqref="I20 I7:I18">
    <cfRule type="containsText" dxfId="128" priority="9" operator="containsText" text="ntitulé">
      <formula>NOT(ISERROR(SEARCH("ntitulé",I7)))</formula>
    </cfRule>
    <cfRule type="containsBlanks" dxfId="127" priority="10">
      <formula>LEN(TRIM(I7))=0</formula>
    </cfRule>
  </conditionalFormatting>
  <conditionalFormatting sqref="I20 I7:I18">
    <cfRule type="containsText" dxfId="126" priority="8" operator="containsText" text="libre">
      <formula>NOT(ISERROR(SEARCH("libre",I7)))</formula>
    </cfRule>
  </conditionalFormatting>
  <conditionalFormatting sqref="I25:I36">
    <cfRule type="containsText" dxfId="125" priority="6" operator="containsText" text="ntitulé">
      <formula>NOT(ISERROR(SEARCH("ntitulé",I25)))</formula>
    </cfRule>
    <cfRule type="containsBlanks" dxfId="124" priority="7">
      <formula>LEN(TRIM(I25))=0</formula>
    </cfRule>
  </conditionalFormatting>
  <conditionalFormatting sqref="I25:I36">
    <cfRule type="containsText" dxfId="123" priority="5" operator="containsText" text="libre">
      <formula>NOT(ISERROR(SEARCH("libre",I25)))</formula>
    </cfRule>
  </conditionalFormatting>
  <conditionalFormatting sqref="I38">
    <cfRule type="containsText" dxfId="122" priority="3" operator="containsText" text="ntitulé">
      <formula>NOT(ISERROR(SEARCH("ntitulé",I38)))</formula>
    </cfRule>
    <cfRule type="containsBlanks" dxfId="121" priority="4">
      <formula>LEN(TRIM(I38))=0</formula>
    </cfRule>
  </conditionalFormatting>
  <conditionalFormatting sqref="I38">
    <cfRule type="containsText" dxfId="120" priority="2" operator="containsText" text="libre">
      <formula>NOT(ISERROR(SEARCH("libre",I38)))</formula>
    </cfRule>
  </conditionalFormatting>
  <conditionalFormatting sqref="B44:J47">
    <cfRule type="containsBlanks" dxfId="119" priority="1">
      <formula>LEN(TRIM(B44))=0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M14" sqref="M14"/>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TAB00!B54&amp;" : "&amp;TAB00!C54</f>
        <v>TAB2.2.7 : Evolution des charges nettes liées aux raccordements standard gratuits</v>
      </c>
      <c r="B1" s="134"/>
      <c r="C1" s="134"/>
      <c r="D1" s="134"/>
      <c r="E1" s="134"/>
      <c r="F1" s="134"/>
      <c r="G1" s="134"/>
      <c r="H1" s="134"/>
      <c r="I1" s="134"/>
      <c r="J1" s="134"/>
    </row>
    <row r="4" spans="1:10" x14ac:dyDescent="0.3">
      <c r="B4" s="156" t="s">
        <v>52</v>
      </c>
      <c r="C4" s="343" t="s">
        <v>79</v>
      </c>
      <c r="D4" s="343"/>
      <c r="E4" s="343" t="s">
        <v>86</v>
      </c>
      <c r="F4" s="343"/>
      <c r="G4" s="343" t="s">
        <v>87</v>
      </c>
      <c r="H4" s="343"/>
      <c r="I4" s="343" t="s">
        <v>88</v>
      </c>
      <c r="J4" s="343"/>
    </row>
    <row r="5" spans="1:10" ht="27" x14ac:dyDescent="0.3">
      <c r="B5" s="148" t="s">
        <v>80</v>
      </c>
      <c r="C5" s="148" t="s">
        <v>80</v>
      </c>
      <c r="D5" s="149" t="s">
        <v>54</v>
      </c>
      <c r="E5" s="148" t="s">
        <v>80</v>
      </c>
      <c r="F5" s="149" t="s">
        <v>54</v>
      </c>
      <c r="G5" s="148" t="s">
        <v>80</v>
      </c>
      <c r="H5" s="149" t="s">
        <v>54</v>
      </c>
      <c r="I5" s="148" t="s">
        <v>80</v>
      </c>
      <c r="J5" s="150" t="s">
        <v>54</v>
      </c>
    </row>
    <row r="6" spans="1:10" x14ac:dyDescent="0.3">
      <c r="A6" s="138"/>
    </row>
    <row r="7" spans="1:10" x14ac:dyDescent="0.3">
      <c r="A7" s="136" t="s">
        <v>262</v>
      </c>
      <c r="B7" s="152"/>
      <c r="C7" s="152"/>
      <c r="D7" s="137">
        <f>IF(AND(ROUND(B7,0)=0,C7&gt;B7),"INF",IF(AND(ROUND(B7,0)=0,ROUND(C7,0)=0),0,(C7-B7)/B7))</f>
        <v>0</v>
      </c>
      <c r="E7" s="152"/>
      <c r="F7" s="137">
        <f>IF(AND(ROUND(C7,0)=0,E7&gt;C7),"INF",IF(AND(ROUND(C7,0)=0,ROUND(E7,0)=0),0,(E7-C7)/C7))</f>
        <v>0</v>
      </c>
      <c r="G7" s="152"/>
      <c r="H7" s="137">
        <f>IF(AND(ROUND(E7,0)=0,G7&gt;E7),"INF",IF(AND(ROUND(E7,0)=0,ROUND(G7,0)=0),0,(G7-E7)/E7))</f>
        <v>0</v>
      </c>
      <c r="I7" s="152"/>
      <c r="J7" s="137">
        <f>IF(AND(ROUND(G7,0)=0,I7&gt;G7),"INF",IF(AND(ROUND(G7,0)=0,ROUND(I7,0)=0),0,(I7-G7)/G7))</f>
        <v>0</v>
      </c>
    </row>
    <row r="8" spans="1:10" x14ac:dyDescent="0.3">
      <c r="A8" s="140"/>
      <c r="B8" s="140"/>
    </row>
    <row r="9" spans="1:10" x14ac:dyDescent="0.3">
      <c r="A9" s="141" t="s">
        <v>53</v>
      </c>
      <c r="B9" s="142">
        <f>B7</f>
        <v>0</v>
      </c>
      <c r="C9" s="142">
        <f>C7</f>
        <v>0</v>
      </c>
      <c r="D9" s="143">
        <f>IF(AND(ROUND(B9,0)=0,C9&gt;B9),"INF",IF(AND(ROUND(B9,0)=0,ROUND(C9,0)=0),0,(C9-B9)/B9))</f>
        <v>0</v>
      </c>
      <c r="E9" s="142">
        <f>E7</f>
        <v>0</v>
      </c>
      <c r="F9" s="143">
        <f>IF(AND(ROUND(C9,0)=0,E9&gt;C9),"INF",IF(AND(ROUND(C9,0)=0,ROUND(E9,0)=0),0,(E9-C9)/C9))</f>
        <v>0</v>
      </c>
      <c r="G9" s="142">
        <f>G7</f>
        <v>0</v>
      </c>
      <c r="H9" s="143">
        <f>IF(AND(ROUND(E9,0)=0,G9&gt;E9),"INF",IF(AND(ROUND(E9,0)=0,ROUND(G9,0)=0),0,(G9-E9)/E9))</f>
        <v>0</v>
      </c>
      <c r="I9" s="142"/>
      <c r="J9" s="143">
        <f>IF(AND(ROUND(G9,0)=0,I9&gt;G9),"INF",IF(AND(ROUND(G9,0)=0,ROUND(I9,0)=0),0,(I9-G9)/G9))</f>
        <v>0</v>
      </c>
    </row>
    <row r="10" spans="1:10" x14ac:dyDescent="0.3">
      <c r="A10" s="130"/>
      <c r="B10" s="140"/>
    </row>
    <row r="11" spans="1:10" ht="14.25" thickBot="1" x14ac:dyDescent="0.35">
      <c r="A11" s="144" t="s">
        <v>263</v>
      </c>
      <c r="B11" s="131"/>
      <c r="C11" s="131"/>
      <c r="D11" s="130"/>
      <c r="E11" s="130"/>
      <c r="F11" s="130"/>
      <c r="G11" s="130"/>
      <c r="H11" s="130"/>
      <c r="I11" s="130"/>
      <c r="J11" s="130"/>
    </row>
    <row r="12" spans="1:10" ht="12.6" customHeight="1" thickBot="1" x14ac:dyDescent="0.35">
      <c r="A12" s="155" t="s">
        <v>77</v>
      </c>
      <c r="B12" s="314" t="s">
        <v>78</v>
      </c>
      <c r="C12" s="315"/>
      <c r="D12" s="315"/>
      <c r="E12" s="315"/>
      <c r="F12" s="315"/>
      <c r="G12" s="315"/>
      <c r="H12" s="315"/>
      <c r="I12" s="315"/>
      <c r="J12" s="315"/>
    </row>
    <row r="13" spans="1:10" ht="214.9" customHeight="1" thickBot="1" x14ac:dyDescent="0.35">
      <c r="A13" s="147" t="s">
        <v>264</v>
      </c>
      <c r="B13" s="311"/>
      <c r="C13" s="311"/>
      <c r="D13" s="311"/>
      <c r="E13" s="311"/>
      <c r="F13" s="311"/>
      <c r="G13" s="311"/>
      <c r="H13" s="311"/>
      <c r="I13" s="311"/>
      <c r="J13" s="311"/>
    </row>
    <row r="14" spans="1:10" ht="214.9" customHeight="1" thickBot="1" x14ac:dyDescent="0.35">
      <c r="A14" s="147" t="s">
        <v>265</v>
      </c>
      <c r="B14" s="311"/>
      <c r="C14" s="311"/>
      <c r="D14" s="311"/>
      <c r="E14" s="311"/>
      <c r="F14" s="311"/>
      <c r="G14" s="311"/>
      <c r="H14" s="311"/>
      <c r="I14" s="311"/>
      <c r="J14" s="311"/>
    </row>
    <row r="15" spans="1:10" ht="214.9" customHeight="1" thickBot="1" x14ac:dyDescent="0.35">
      <c r="A15" s="147" t="s">
        <v>266</v>
      </c>
      <c r="B15" s="311"/>
      <c r="C15" s="311"/>
      <c r="D15" s="311"/>
      <c r="E15" s="311"/>
      <c r="F15" s="311"/>
      <c r="G15" s="311"/>
      <c r="H15" s="311"/>
      <c r="I15" s="311"/>
      <c r="J15" s="311"/>
    </row>
    <row r="16" spans="1:10" ht="214.9" customHeight="1" thickBot="1" x14ac:dyDescent="0.35">
      <c r="A16" s="147" t="s">
        <v>267</v>
      </c>
      <c r="B16" s="311"/>
      <c r="C16" s="311"/>
      <c r="D16" s="311"/>
      <c r="E16" s="311"/>
      <c r="F16" s="311"/>
      <c r="G16" s="311"/>
      <c r="H16" s="311"/>
      <c r="I16" s="311"/>
      <c r="J16" s="311"/>
    </row>
  </sheetData>
  <mergeCells count="9">
    <mergeCell ref="B13:J13"/>
    <mergeCell ref="B14:J14"/>
    <mergeCell ref="B15:J15"/>
    <mergeCell ref="B16:J16"/>
    <mergeCell ref="C4:D4"/>
    <mergeCell ref="E4:F4"/>
    <mergeCell ref="G4:H4"/>
    <mergeCell ref="I4:J4"/>
    <mergeCell ref="B12:J12"/>
  </mergeCells>
  <conditionalFormatting sqref="B7">
    <cfRule type="containsText" dxfId="118" priority="39" operator="containsText" text="ntitulé">
      <formula>NOT(ISERROR(SEARCH("ntitulé",B7)))</formula>
    </cfRule>
    <cfRule type="containsBlanks" dxfId="117" priority="40">
      <formula>LEN(TRIM(B7))=0</formula>
    </cfRule>
  </conditionalFormatting>
  <conditionalFormatting sqref="B7">
    <cfRule type="containsText" dxfId="116" priority="38" operator="containsText" text="libre">
      <formula>NOT(ISERROR(SEARCH("libre",B7)))</formula>
    </cfRule>
  </conditionalFormatting>
  <conditionalFormatting sqref="C7">
    <cfRule type="containsText" dxfId="115" priority="30" operator="containsText" text="ntitulé">
      <formula>NOT(ISERROR(SEARCH("ntitulé",C7)))</formula>
    </cfRule>
    <cfRule type="containsBlanks" dxfId="114" priority="31">
      <formula>LEN(TRIM(C7))=0</formula>
    </cfRule>
  </conditionalFormatting>
  <conditionalFormatting sqref="C7">
    <cfRule type="containsText" dxfId="113" priority="29" operator="containsText" text="libre">
      <formula>NOT(ISERROR(SEARCH("libre",C7)))</formula>
    </cfRule>
  </conditionalFormatting>
  <conditionalFormatting sqref="E7">
    <cfRule type="containsText" dxfId="112" priority="21" operator="containsText" text="ntitulé">
      <formula>NOT(ISERROR(SEARCH("ntitulé",E7)))</formula>
    </cfRule>
    <cfRule type="containsBlanks" dxfId="111" priority="22">
      <formula>LEN(TRIM(E7))=0</formula>
    </cfRule>
  </conditionalFormatting>
  <conditionalFormatting sqref="E7">
    <cfRule type="containsText" dxfId="110" priority="20" operator="containsText" text="libre">
      <formula>NOT(ISERROR(SEARCH("libre",E7)))</formula>
    </cfRule>
  </conditionalFormatting>
  <conditionalFormatting sqref="G7">
    <cfRule type="containsText" dxfId="109" priority="12" operator="containsText" text="ntitulé">
      <formula>NOT(ISERROR(SEARCH("ntitulé",G7)))</formula>
    </cfRule>
    <cfRule type="containsBlanks" dxfId="108" priority="13">
      <formula>LEN(TRIM(G7))=0</formula>
    </cfRule>
  </conditionalFormatting>
  <conditionalFormatting sqref="G7">
    <cfRule type="containsText" dxfId="107" priority="11" operator="containsText" text="libre">
      <formula>NOT(ISERROR(SEARCH("libre",G7)))</formula>
    </cfRule>
  </conditionalFormatting>
  <conditionalFormatting sqref="I7">
    <cfRule type="containsText" dxfId="106" priority="3" operator="containsText" text="ntitulé">
      <formula>NOT(ISERROR(SEARCH("ntitulé",I7)))</formula>
    </cfRule>
    <cfRule type="containsBlanks" dxfId="105" priority="4">
      <formula>LEN(TRIM(I7))=0</formula>
    </cfRule>
  </conditionalFormatting>
  <conditionalFormatting sqref="I7">
    <cfRule type="containsText" dxfId="104" priority="2" operator="containsText" text="libre">
      <formula>NOT(ISERROR(SEARCH("libre",I7)))</formula>
    </cfRule>
  </conditionalFormatting>
  <conditionalFormatting sqref="B13:J16">
    <cfRule type="containsBlanks" dxfId="103" priority="1">
      <formula>LEN(TRIM(B13))=0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6"/>
  <sheetViews>
    <sheetView workbookViewId="0">
      <selection activeCell="J27" sqref="J27"/>
    </sheetView>
  </sheetViews>
  <sheetFormatPr baseColWidth="10" defaultColWidth="7.140625" defaultRowHeight="15" x14ac:dyDescent="0.3"/>
  <cols>
    <col min="1" max="1" width="7.140625" style="25"/>
    <col min="2" max="2" width="35.7109375" style="25" bestFit="1" customWidth="1"/>
    <col min="3" max="19" width="13" style="26" customWidth="1"/>
    <col min="20" max="22" width="7.140625" style="98"/>
    <col min="23" max="36" width="7.140625" style="26"/>
    <col min="37" max="16384" width="7.140625" style="25"/>
  </cols>
  <sheetData>
    <row r="1" spans="1:37" ht="22.15" customHeight="1" x14ac:dyDescent="0.35">
      <c r="A1" s="133" t="str">
        <f>TAB00!B55&amp;" : "&amp;TAB00!C55</f>
        <v>TAB2.3 : Evolution de l'actif régulé</v>
      </c>
      <c r="B1" s="133"/>
      <c r="C1" s="133"/>
      <c r="D1" s="133"/>
      <c r="E1" s="133"/>
      <c r="F1" s="133"/>
      <c r="G1" s="133"/>
      <c r="H1" s="133"/>
      <c r="I1" s="133"/>
      <c r="J1" s="133"/>
      <c r="K1" s="133"/>
      <c r="L1" s="133"/>
      <c r="M1" s="133"/>
      <c r="N1" s="133"/>
      <c r="O1" s="133"/>
      <c r="P1" s="133"/>
      <c r="Q1" s="133"/>
      <c r="R1" s="133"/>
      <c r="S1" s="133"/>
    </row>
    <row r="2" spans="1:37" x14ac:dyDescent="0.3">
      <c r="A2" s="31"/>
    </row>
    <row r="3" spans="1:37" s="207" customFormat="1" ht="24" customHeight="1" x14ac:dyDescent="0.3">
      <c r="C3" s="345" t="s">
        <v>279</v>
      </c>
      <c r="D3" s="345"/>
      <c r="E3" s="345"/>
      <c r="F3" s="346" t="s">
        <v>280</v>
      </c>
      <c r="G3" s="347"/>
      <c r="H3" s="347"/>
      <c r="I3" s="348"/>
      <c r="J3" s="345" t="s">
        <v>281</v>
      </c>
      <c r="K3" s="345"/>
      <c r="L3" s="345"/>
      <c r="M3" s="345" t="s">
        <v>282</v>
      </c>
      <c r="N3" s="345"/>
      <c r="O3" s="345"/>
      <c r="P3" s="345"/>
      <c r="Q3" s="345" t="s">
        <v>283</v>
      </c>
      <c r="R3" s="345"/>
      <c r="S3" s="345"/>
      <c r="T3" s="208"/>
      <c r="U3" s="203"/>
      <c r="V3" s="203"/>
      <c r="W3" s="203"/>
      <c r="X3" s="208"/>
      <c r="Y3" s="208"/>
      <c r="Z3" s="208"/>
      <c r="AA3" s="208"/>
      <c r="AB3" s="208"/>
      <c r="AC3" s="208"/>
      <c r="AD3" s="208"/>
      <c r="AE3" s="208"/>
      <c r="AF3" s="208"/>
      <c r="AG3" s="208"/>
      <c r="AH3" s="208"/>
      <c r="AI3" s="208"/>
      <c r="AJ3" s="208"/>
      <c r="AK3" s="208"/>
    </row>
    <row r="4" spans="1:37" s="207" customFormat="1" ht="54" x14ac:dyDescent="0.3">
      <c r="C4" s="209" t="s">
        <v>284</v>
      </c>
      <c r="D4" s="209" t="s">
        <v>94</v>
      </c>
      <c r="E4" s="209" t="s">
        <v>285</v>
      </c>
      <c r="F4" s="209" t="s">
        <v>89</v>
      </c>
      <c r="G4" s="209" t="s">
        <v>90</v>
      </c>
      <c r="H4" s="209" t="s">
        <v>91</v>
      </c>
      <c r="I4" s="209" t="s">
        <v>92</v>
      </c>
      <c r="J4" s="209" t="s">
        <v>286</v>
      </c>
      <c r="K4" s="209" t="s">
        <v>287</v>
      </c>
      <c r="L4" s="209" t="s">
        <v>288</v>
      </c>
      <c r="M4" s="209" t="s">
        <v>286</v>
      </c>
      <c r="N4" s="209" t="s">
        <v>95</v>
      </c>
      <c r="O4" s="209" t="s">
        <v>287</v>
      </c>
      <c r="P4" s="209" t="s">
        <v>288</v>
      </c>
      <c r="Q4" s="209" t="s">
        <v>284</v>
      </c>
      <c r="R4" s="209" t="s">
        <v>94</v>
      </c>
      <c r="S4" s="209" t="s">
        <v>285</v>
      </c>
      <c r="T4" s="208"/>
      <c r="U4" s="203"/>
      <c r="V4" s="203"/>
      <c r="W4" s="203"/>
      <c r="X4" s="208"/>
      <c r="Y4" s="208"/>
      <c r="Z4" s="208"/>
      <c r="AA4" s="208"/>
      <c r="AB4" s="208"/>
      <c r="AC4" s="208"/>
      <c r="AD4" s="208"/>
      <c r="AE4" s="208"/>
      <c r="AF4" s="208"/>
      <c r="AG4" s="208"/>
      <c r="AH4" s="208"/>
      <c r="AI4" s="208"/>
      <c r="AJ4" s="208"/>
      <c r="AK4" s="208"/>
    </row>
    <row r="5" spans="1:37" s="204" customFormat="1" ht="12" customHeight="1" x14ac:dyDescent="0.3">
      <c r="C5" s="205">
        <v>1</v>
      </c>
      <c r="D5" s="205">
        <f>C5+1</f>
        <v>2</v>
      </c>
      <c r="E5" s="205">
        <f t="shared" ref="E5:S5" si="0">D5+1</f>
        <v>3</v>
      </c>
      <c r="F5" s="205">
        <f t="shared" si="0"/>
        <v>4</v>
      </c>
      <c r="G5" s="205">
        <f t="shared" si="0"/>
        <v>5</v>
      </c>
      <c r="H5" s="205">
        <f t="shared" si="0"/>
        <v>6</v>
      </c>
      <c r="I5" s="205">
        <f t="shared" si="0"/>
        <v>7</v>
      </c>
      <c r="J5" s="205">
        <f t="shared" si="0"/>
        <v>8</v>
      </c>
      <c r="K5" s="205">
        <f t="shared" si="0"/>
        <v>9</v>
      </c>
      <c r="L5" s="205">
        <f t="shared" si="0"/>
        <v>10</v>
      </c>
      <c r="M5" s="205">
        <f t="shared" si="0"/>
        <v>11</v>
      </c>
      <c r="N5" s="205">
        <f t="shared" si="0"/>
        <v>12</v>
      </c>
      <c r="O5" s="205">
        <f t="shared" si="0"/>
        <v>13</v>
      </c>
      <c r="P5" s="205">
        <f t="shared" si="0"/>
        <v>14</v>
      </c>
      <c r="Q5" s="205">
        <f t="shared" si="0"/>
        <v>15</v>
      </c>
      <c r="R5" s="205">
        <f t="shared" si="0"/>
        <v>16</v>
      </c>
      <c r="S5" s="205">
        <f t="shared" si="0"/>
        <v>17</v>
      </c>
      <c r="T5" s="205"/>
      <c r="U5" s="205"/>
      <c r="V5" s="205"/>
      <c r="W5" s="205"/>
      <c r="X5" s="205"/>
      <c r="Y5" s="205"/>
      <c r="Z5" s="205"/>
      <c r="AA5" s="205"/>
      <c r="AB5" s="205"/>
      <c r="AC5" s="205"/>
      <c r="AD5" s="205"/>
      <c r="AE5" s="205"/>
      <c r="AF5" s="205"/>
      <c r="AG5" s="205"/>
      <c r="AH5" s="205"/>
      <c r="AI5" s="205"/>
      <c r="AJ5" s="205"/>
      <c r="AK5" s="205"/>
    </row>
    <row r="6" spans="1:37" s="130" customFormat="1" ht="13.5" x14ac:dyDescent="0.3">
      <c r="A6" s="344" t="s">
        <v>52</v>
      </c>
      <c r="B6" s="157" t="s">
        <v>96</v>
      </c>
      <c r="C6" s="263"/>
      <c r="D6" s="263"/>
      <c r="E6" s="263"/>
      <c r="F6" s="263"/>
      <c r="G6" s="263"/>
      <c r="H6" s="263"/>
      <c r="I6" s="263"/>
      <c r="J6" s="263"/>
      <c r="K6" s="263"/>
      <c r="L6" s="263"/>
      <c r="M6" s="263"/>
      <c r="N6" s="263"/>
      <c r="O6" s="263"/>
      <c r="P6" s="263"/>
      <c r="Q6" s="132">
        <f>SUM(C6,F6:J6,M6:N6)</f>
        <v>0</v>
      </c>
      <c r="R6" s="132">
        <f>SUM(D6,K6,O6)</f>
        <v>0</v>
      </c>
      <c r="S6" s="132">
        <f>SUM(E6,L6,P6)</f>
        <v>0</v>
      </c>
      <c r="T6" s="132"/>
      <c r="U6" s="206"/>
      <c r="V6" s="206">
        <v>1</v>
      </c>
      <c r="W6" s="206"/>
      <c r="X6" s="132"/>
      <c r="Y6" s="132"/>
      <c r="Z6" s="132"/>
      <c r="AA6" s="132"/>
      <c r="AB6" s="132"/>
      <c r="AC6" s="132"/>
      <c r="AD6" s="132"/>
      <c r="AE6" s="132"/>
      <c r="AF6" s="132"/>
      <c r="AG6" s="132"/>
      <c r="AH6" s="132"/>
      <c r="AI6" s="132"/>
      <c r="AJ6" s="132"/>
      <c r="AK6" s="132"/>
    </row>
    <row r="7" spans="1:37" s="130" customFormat="1" ht="13.5" x14ac:dyDescent="0.3">
      <c r="A7" s="344"/>
      <c r="B7" s="157" t="s">
        <v>310</v>
      </c>
      <c r="C7" s="263"/>
      <c r="D7" s="263"/>
      <c r="E7" s="263"/>
      <c r="F7" s="263"/>
      <c r="G7" s="263"/>
      <c r="H7" s="263"/>
      <c r="I7" s="263"/>
      <c r="J7" s="263"/>
      <c r="K7" s="263"/>
      <c r="L7" s="263"/>
      <c r="M7" s="263"/>
      <c r="N7" s="263"/>
      <c r="O7" s="263"/>
      <c r="P7" s="263"/>
      <c r="Q7" s="132">
        <f t="shared" ref="Q7:Q21" si="1">SUM(C7,F7:J7,M7:N7)</f>
        <v>0</v>
      </c>
      <c r="R7" s="132">
        <f t="shared" ref="R7:S21" si="2">SUM(D7,K7,O7)</f>
        <v>0</v>
      </c>
      <c r="S7" s="132">
        <f t="shared" si="2"/>
        <v>0</v>
      </c>
      <c r="T7" s="132"/>
      <c r="U7" s="206"/>
      <c r="V7" s="206">
        <f>V6+1</f>
        <v>2</v>
      </c>
      <c r="W7" s="206"/>
      <c r="X7" s="132"/>
      <c r="Y7" s="132"/>
      <c r="Z7" s="132"/>
      <c r="AA7" s="132"/>
      <c r="AB7" s="132"/>
      <c r="AC7" s="132"/>
      <c r="AD7" s="132"/>
      <c r="AE7" s="132"/>
      <c r="AF7" s="132"/>
      <c r="AG7" s="132"/>
      <c r="AH7" s="132"/>
      <c r="AI7" s="132"/>
      <c r="AJ7" s="132"/>
      <c r="AK7" s="132"/>
    </row>
    <row r="8" spans="1:37" s="130" customFormat="1" ht="13.5" x14ac:dyDescent="0.3">
      <c r="A8" s="344"/>
      <c r="B8" s="157" t="s">
        <v>311</v>
      </c>
      <c r="C8" s="263"/>
      <c r="D8" s="263"/>
      <c r="E8" s="263"/>
      <c r="F8" s="263"/>
      <c r="G8" s="263"/>
      <c r="H8" s="263"/>
      <c r="I8" s="263"/>
      <c r="J8" s="263"/>
      <c r="K8" s="263"/>
      <c r="L8" s="263"/>
      <c r="M8" s="263"/>
      <c r="N8" s="263"/>
      <c r="O8" s="263"/>
      <c r="P8" s="263"/>
      <c r="Q8" s="132">
        <f t="shared" si="1"/>
        <v>0</v>
      </c>
      <c r="R8" s="132">
        <f t="shared" si="2"/>
        <v>0</v>
      </c>
      <c r="S8" s="132">
        <f t="shared" si="2"/>
        <v>0</v>
      </c>
      <c r="T8" s="132"/>
      <c r="U8" s="206"/>
      <c r="V8" s="206">
        <f t="shared" ref="V8:V71" si="3">V7+1</f>
        <v>3</v>
      </c>
      <c r="W8" s="206"/>
      <c r="X8" s="132"/>
      <c r="Y8" s="132"/>
      <c r="Z8" s="132"/>
      <c r="AA8" s="132"/>
      <c r="AB8" s="132"/>
      <c r="AC8" s="132"/>
      <c r="AD8" s="132"/>
      <c r="AE8" s="132"/>
      <c r="AF8" s="132"/>
      <c r="AG8" s="132"/>
      <c r="AH8" s="132"/>
      <c r="AI8" s="132"/>
      <c r="AJ8" s="132"/>
      <c r="AK8" s="132"/>
    </row>
    <row r="9" spans="1:37" s="130" customFormat="1" ht="13.5" x14ac:dyDescent="0.3">
      <c r="A9" s="344"/>
      <c r="B9" s="157" t="s">
        <v>312</v>
      </c>
      <c r="C9" s="263"/>
      <c r="D9" s="263"/>
      <c r="E9" s="263"/>
      <c r="F9" s="263"/>
      <c r="G9" s="263"/>
      <c r="H9" s="263"/>
      <c r="I9" s="263"/>
      <c r="J9" s="263"/>
      <c r="K9" s="263"/>
      <c r="L9" s="263"/>
      <c r="M9" s="263"/>
      <c r="N9" s="263"/>
      <c r="O9" s="263"/>
      <c r="P9" s="263"/>
      <c r="Q9" s="132">
        <f t="shared" si="1"/>
        <v>0</v>
      </c>
      <c r="R9" s="132">
        <f t="shared" si="2"/>
        <v>0</v>
      </c>
      <c r="S9" s="132">
        <f t="shared" si="2"/>
        <v>0</v>
      </c>
      <c r="T9" s="132"/>
      <c r="U9" s="206"/>
      <c r="V9" s="206">
        <f t="shared" si="3"/>
        <v>4</v>
      </c>
      <c r="W9" s="206"/>
      <c r="X9" s="132"/>
      <c r="Y9" s="132"/>
      <c r="Z9" s="132"/>
      <c r="AA9" s="132"/>
      <c r="AB9" s="132"/>
      <c r="AC9" s="132"/>
      <c r="AD9" s="132"/>
      <c r="AE9" s="132"/>
      <c r="AF9" s="132"/>
      <c r="AG9" s="132"/>
      <c r="AH9" s="132"/>
      <c r="AI9" s="132"/>
      <c r="AJ9" s="132"/>
      <c r="AK9" s="132"/>
    </row>
    <row r="10" spans="1:37" s="130" customFormat="1" ht="13.5" x14ac:dyDescent="0.3">
      <c r="A10" s="344"/>
      <c r="B10" s="157" t="s">
        <v>313</v>
      </c>
      <c r="C10" s="263"/>
      <c r="D10" s="263"/>
      <c r="E10" s="263"/>
      <c r="F10" s="263"/>
      <c r="G10" s="263"/>
      <c r="H10" s="263"/>
      <c r="I10" s="263"/>
      <c r="J10" s="263"/>
      <c r="K10" s="263"/>
      <c r="L10" s="263"/>
      <c r="M10" s="263"/>
      <c r="N10" s="263"/>
      <c r="O10" s="263"/>
      <c r="P10" s="263"/>
      <c r="Q10" s="132">
        <f t="shared" si="1"/>
        <v>0</v>
      </c>
      <c r="R10" s="132">
        <f t="shared" si="2"/>
        <v>0</v>
      </c>
      <c r="S10" s="132">
        <f t="shared" si="2"/>
        <v>0</v>
      </c>
      <c r="T10" s="132"/>
      <c r="U10" s="206"/>
      <c r="V10" s="206">
        <f t="shared" si="3"/>
        <v>5</v>
      </c>
      <c r="W10" s="206"/>
      <c r="X10" s="132"/>
      <c r="Y10" s="132"/>
      <c r="Z10" s="132"/>
      <c r="AA10" s="132"/>
      <c r="AB10" s="132"/>
      <c r="AC10" s="132"/>
      <c r="AD10" s="132"/>
      <c r="AE10" s="132"/>
      <c r="AF10" s="132"/>
      <c r="AG10" s="132"/>
      <c r="AH10" s="132"/>
      <c r="AI10" s="132"/>
      <c r="AJ10" s="132"/>
      <c r="AK10" s="132"/>
    </row>
    <row r="11" spans="1:37" s="130" customFormat="1" ht="13.5" x14ac:dyDescent="0.3">
      <c r="A11" s="344"/>
      <c r="B11" s="157" t="s">
        <v>314</v>
      </c>
      <c r="C11" s="263"/>
      <c r="D11" s="263"/>
      <c r="E11" s="263"/>
      <c r="F11" s="263"/>
      <c r="G11" s="263"/>
      <c r="H11" s="263"/>
      <c r="I11" s="263"/>
      <c r="J11" s="263"/>
      <c r="K11" s="263"/>
      <c r="L11" s="263"/>
      <c r="M11" s="263"/>
      <c r="N11" s="263"/>
      <c r="O11" s="263"/>
      <c r="P11" s="263"/>
      <c r="Q11" s="132">
        <f t="shared" si="1"/>
        <v>0</v>
      </c>
      <c r="R11" s="132">
        <f t="shared" si="2"/>
        <v>0</v>
      </c>
      <c r="S11" s="132">
        <f t="shared" si="2"/>
        <v>0</v>
      </c>
      <c r="T11" s="132"/>
      <c r="U11" s="206"/>
      <c r="V11" s="206">
        <f t="shared" si="3"/>
        <v>6</v>
      </c>
      <c r="W11" s="206"/>
      <c r="X11" s="132"/>
      <c r="Y11" s="132"/>
      <c r="Z11" s="132"/>
      <c r="AA11" s="132"/>
      <c r="AB11" s="132"/>
      <c r="AC11" s="132"/>
      <c r="AD11" s="132"/>
      <c r="AE11" s="132"/>
      <c r="AF11" s="132"/>
      <c r="AG11" s="132"/>
      <c r="AH11" s="132"/>
      <c r="AI11" s="132"/>
      <c r="AJ11" s="132"/>
      <c r="AK11" s="132"/>
    </row>
    <row r="12" spans="1:37" s="130" customFormat="1" ht="13.5" x14ac:dyDescent="0.3">
      <c r="A12" s="344"/>
      <c r="B12" s="157" t="s">
        <v>315</v>
      </c>
      <c r="C12" s="263"/>
      <c r="D12" s="263"/>
      <c r="E12" s="263"/>
      <c r="F12" s="263"/>
      <c r="G12" s="263"/>
      <c r="H12" s="263"/>
      <c r="I12" s="263"/>
      <c r="J12" s="263"/>
      <c r="K12" s="263"/>
      <c r="L12" s="263"/>
      <c r="M12" s="263"/>
      <c r="N12" s="263"/>
      <c r="O12" s="263"/>
      <c r="P12" s="263"/>
      <c r="Q12" s="132">
        <f t="shared" si="1"/>
        <v>0</v>
      </c>
      <c r="R12" s="132">
        <f t="shared" si="2"/>
        <v>0</v>
      </c>
      <c r="S12" s="132">
        <f t="shared" si="2"/>
        <v>0</v>
      </c>
      <c r="T12" s="132"/>
      <c r="U12" s="206"/>
      <c r="V12" s="206">
        <f t="shared" si="3"/>
        <v>7</v>
      </c>
      <c r="W12" s="206"/>
      <c r="X12" s="132"/>
      <c r="Y12" s="132"/>
      <c r="Z12" s="132"/>
      <c r="AA12" s="132"/>
      <c r="AB12" s="132"/>
      <c r="AC12" s="132"/>
      <c r="AD12" s="132"/>
      <c r="AE12" s="132"/>
      <c r="AF12" s="132"/>
      <c r="AG12" s="132"/>
      <c r="AH12" s="132"/>
      <c r="AI12" s="132"/>
      <c r="AJ12" s="132"/>
      <c r="AK12" s="132"/>
    </row>
    <row r="13" spans="1:37" s="130" customFormat="1" ht="13.5" x14ac:dyDescent="0.3">
      <c r="A13" s="344"/>
      <c r="B13" s="157" t="s">
        <v>316</v>
      </c>
      <c r="C13" s="263"/>
      <c r="D13" s="263"/>
      <c r="E13" s="263"/>
      <c r="F13" s="263"/>
      <c r="G13" s="263"/>
      <c r="H13" s="263"/>
      <c r="I13" s="263"/>
      <c r="J13" s="263"/>
      <c r="K13" s="263"/>
      <c r="L13" s="263"/>
      <c r="M13" s="263"/>
      <c r="N13" s="263"/>
      <c r="O13" s="263"/>
      <c r="P13" s="263"/>
      <c r="Q13" s="132">
        <f t="shared" si="1"/>
        <v>0</v>
      </c>
      <c r="R13" s="132">
        <f t="shared" si="2"/>
        <v>0</v>
      </c>
      <c r="S13" s="132">
        <f t="shared" si="2"/>
        <v>0</v>
      </c>
      <c r="T13" s="132"/>
      <c r="U13" s="206"/>
      <c r="V13" s="206">
        <f t="shared" si="3"/>
        <v>8</v>
      </c>
      <c r="W13" s="206"/>
      <c r="X13" s="132"/>
      <c r="Y13" s="132"/>
      <c r="Z13" s="132"/>
      <c r="AA13" s="132"/>
      <c r="AB13" s="132"/>
      <c r="AC13" s="132"/>
      <c r="AD13" s="132"/>
      <c r="AE13" s="132"/>
      <c r="AF13" s="132"/>
      <c r="AG13" s="132"/>
      <c r="AH13" s="132"/>
      <c r="AI13" s="132"/>
      <c r="AJ13" s="132"/>
      <c r="AK13" s="132"/>
    </row>
    <row r="14" spans="1:37" s="130" customFormat="1" ht="13.5" x14ac:dyDescent="0.3">
      <c r="A14" s="344"/>
      <c r="B14" s="157" t="s">
        <v>317</v>
      </c>
      <c r="C14" s="263"/>
      <c r="D14" s="263"/>
      <c r="E14" s="263"/>
      <c r="F14" s="263"/>
      <c r="G14" s="263"/>
      <c r="H14" s="263"/>
      <c r="I14" s="263"/>
      <c r="J14" s="263"/>
      <c r="K14" s="263"/>
      <c r="L14" s="263"/>
      <c r="M14" s="263"/>
      <c r="N14" s="263"/>
      <c r="O14" s="263"/>
      <c r="P14" s="263"/>
      <c r="Q14" s="132">
        <f t="shared" si="1"/>
        <v>0</v>
      </c>
      <c r="R14" s="132">
        <f t="shared" si="2"/>
        <v>0</v>
      </c>
      <c r="S14" s="132">
        <f t="shared" si="2"/>
        <v>0</v>
      </c>
      <c r="T14" s="132"/>
      <c r="U14" s="206"/>
      <c r="V14" s="206">
        <f t="shared" si="3"/>
        <v>9</v>
      </c>
      <c r="W14" s="206"/>
      <c r="X14" s="132"/>
      <c r="Y14" s="132"/>
      <c r="Z14" s="132"/>
      <c r="AA14" s="132"/>
      <c r="AB14" s="132"/>
      <c r="AC14" s="132"/>
      <c r="AD14" s="132"/>
      <c r="AE14" s="132"/>
      <c r="AF14" s="132"/>
      <c r="AG14" s="132"/>
      <c r="AH14" s="132"/>
      <c r="AI14" s="132"/>
      <c r="AJ14" s="132"/>
      <c r="AK14" s="132"/>
    </row>
    <row r="15" spans="1:37" s="130" customFormat="1" ht="13.5" x14ac:dyDescent="0.3">
      <c r="A15" s="344"/>
      <c r="B15" s="157" t="s">
        <v>318</v>
      </c>
      <c r="C15" s="263"/>
      <c r="D15" s="263"/>
      <c r="E15" s="263"/>
      <c r="F15" s="263"/>
      <c r="G15" s="263"/>
      <c r="H15" s="263"/>
      <c r="I15" s="263"/>
      <c r="J15" s="263"/>
      <c r="K15" s="263"/>
      <c r="L15" s="263"/>
      <c r="M15" s="263"/>
      <c r="N15" s="263"/>
      <c r="O15" s="263"/>
      <c r="P15" s="263"/>
      <c r="Q15" s="132">
        <f t="shared" si="1"/>
        <v>0</v>
      </c>
      <c r="R15" s="132">
        <f t="shared" si="2"/>
        <v>0</v>
      </c>
      <c r="S15" s="132">
        <f t="shared" si="2"/>
        <v>0</v>
      </c>
      <c r="T15" s="132"/>
      <c r="U15" s="206"/>
      <c r="V15" s="206">
        <f t="shared" si="3"/>
        <v>10</v>
      </c>
      <c r="W15" s="206"/>
      <c r="X15" s="132"/>
      <c r="Y15" s="132"/>
      <c r="Z15" s="132"/>
      <c r="AA15" s="132"/>
      <c r="AB15" s="132"/>
      <c r="AC15" s="132"/>
      <c r="AD15" s="132"/>
      <c r="AE15" s="132"/>
      <c r="AF15" s="132"/>
      <c r="AG15" s="132"/>
      <c r="AH15" s="132"/>
      <c r="AI15" s="132"/>
      <c r="AJ15" s="132"/>
      <c r="AK15" s="132"/>
    </row>
    <row r="16" spans="1:37" s="130" customFormat="1" ht="13.5" x14ac:dyDescent="0.3">
      <c r="A16" s="344"/>
      <c r="B16" s="157" t="s">
        <v>319</v>
      </c>
      <c r="C16" s="263"/>
      <c r="D16" s="263"/>
      <c r="E16" s="263"/>
      <c r="F16" s="263"/>
      <c r="G16" s="263"/>
      <c r="H16" s="263"/>
      <c r="I16" s="263"/>
      <c r="J16" s="263"/>
      <c r="K16" s="263"/>
      <c r="L16" s="263"/>
      <c r="M16" s="263"/>
      <c r="N16" s="263"/>
      <c r="O16" s="263"/>
      <c r="P16" s="263"/>
      <c r="Q16" s="132">
        <f t="shared" si="1"/>
        <v>0</v>
      </c>
      <c r="R16" s="132">
        <f t="shared" si="2"/>
        <v>0</v>
      </c>
      <c r="S16" s="132">
        <f t="shared" si="2"/>
        <v>0</v>
      </c>
      <c r="T16" s="132"/>
      <c r="U16" s="206"/>
      <c r="V16" s="206">
        <f t="shared" si="3"/>
        <v>11</v>
      </c>
      <c r="W16" s="206"/>
      <c r="X16" s="132"/>
      <c r="Y16" s="132"/>
      <c r="Z16" s="132"/>
      <c r="AA16" s="132"/>
      <c r="AB16" s="132"/>
      <c r="AC16" s="132"/>
      <c r="AD16" s="132"/>
      <c r="AE16" s="132"/>
      <c r="AF16" s="132"/>
      <c r="AG16" s="132"/>
      <c r="AH16" s="132"/>
      <c r="AI16" s="132"/>
      <c r="AJ16" s="132"/>
      <c r="AK16" s="132"/>
    </row>
    <row r="17" spans="1:37" s="130" customFormat="1" ht="13.5" x14ac:dyDescent="0.3">
      <c r="A17" s="344"/>
      <c r="B17" s="157" t="s">
        <v>97</v>
      </c>
      <c r="C17" s="263"/>
      <c r="D17" s="263"/>
      <c r="E17" s="263"/>
      <c r="F17" s="263"/>
      <c r="G17" s="263"/>
      <c r="H17" s="263"/>
      <c r="I17" s="263"/>
      <c r="J17" s="263"/>
      <c r="K17" s="263"/>
      <c r="L17" s="263"/>
      <c r="M17" s="263"/>
      <c r="N17" s="263"/>
      <c r="O17" s="263"/>
      <c r="P17" s="263"/>
      <c r="Q17" s="132">
        <f t="shared" si="1"/>
        <v>0</v>
      </c>
      <c r="R17" s="132">
        <f t="shared" si="2"/>
        <v>0</v>
      </c>
      <c r="S17" s="132">
        <f t="shared" si="2"/>
        <v>0</v>
      </c>
      <c r="T17" s="132"/>
      <c r="U17" s="206"/>
      <c r="V17" s="206">
        <f t="shared" si="3"/>
        <v>12</v>
      </c>
      <c r="W17" s="206"/>
      <c r="X17" s="132"/>
      <c r="Y17" s="132"/>
      <c r="Z17" s="132"/>
      <c r="AA17" s="132"/>
      <c r="AB17" s="132"/>
      <c r="AC17" s="132"/>
      <c r="AD17" s="132"/>
      <c r="AE17" s="132"/>
      <c r="AF17" s="132"/>
      <c r="AG17" s="132"/>
      <c r="AH17" s="132"/>
      <c r="AI17" s="132"/>
      <c r="AJ17" s="132"/>
      <c r="AK17" s="132"/>
    </row>
    <row r="18" spans="1:37" s="130" customFormat="1" ht="13.5" x14ac:dyDescent="0.3">
      <c r="A18" s="344"/>
      <c r="B18" s="223" t="s">
        <v>57</v>
      </c>
      <c r="C18" s="263"/>
      <c r="D18" s="263"/>
      <c r="E18" s="263"/>
      <c r="F18" s="263"/>
      <c r="G18" s="263"/>
      <c r="H18" s="263"/>
      <c r="I18" s="263"/>
      <c r="J18" s="263"/>
      <c r="K18" s="263"/>
      <c r="L18" s="263"/>
      <c r="M18" s="263"/>
      <c r="N18" s="263"/>
      <c r="O18" s="263"/>
      <c r="P18" s="263"/>
      <c r="Q18" s="132">
        <f t="shared" si="1"/>
        <v>0</v>
      </c>
      <c r="R18" s="132">
        <f t="shared" si="2"/>
        <v>0</v>
      </c>
      <c r="S18" s="132">
        <f t="shared" si="2"/>
        <v>0</v>
      </c>
      <c r="T18" s="132"/>
      <c r="U18" s="206"/>
      <c r="V18" s="206">
        <f t="shared" si="3"/>
        <v>13</v>
      </c>
      <c r="W18" s="206"/>
      <c r="X18" s="132"/>
      <c r="Y18" s="132"/>
      <c r="Z18" s="132"/>
      <c r="AA18" s="132"/>
      <c r="AB18" s="132"/>
      <c r="AC18" s="132"/>
      <c r="AD18" s="132"/>
      <c r="AE18" s="132"/>
      <c r="AF18" s="132"/>
      <c r="AG18" s="132"/>
      <c r="AH18" s="132"/>
      <c r="AI18" s="132"/>
      <c r="AJ18" s="132"/>
      <c r="AK18" s="132"/>
    </row>
    <row r="19" spans="1:37" s="130" customFormat="1" ht="13.5" x14ac:dyDescent="0.3">
      <c r="A19" s="344"/>
      <c r="B19" s="223" t="s">
        <v>58</v>
      </c>
      <c r="C19" s="263"/>
      <c r="D19" s="263"/>
      <c r="E19" s="263"/>
      <c r="F19" s="263"/>
      <c r="G19" s="263"/>
      <c r="H19" s="263"/>
      <c r="I19" s="263"/>
      <c r="J19" s="263"/>
      <c r="K19" s="263"/>
      <c r="L19" s="263"/>
      <c r="M19" s="263"/>
      <c r="N19" s="263"/>
      <c r="O19" s="263"/>
      <c r="P19" s="263"/>
      <c r="Q19" s="132">
        <f t="shared" si="1"/>
        <v>0</v>
      </c>
      <c r="R19" s="132">
        <f t="shared" si="2"/>
        <v>0</v>
      </c>
      <c r="S19" s="132">
        <f t="shared" si="2"/>
        <v>0</v>
      </c>
      <c r="T19" s="132"/>
      <c r="U19" s="206"/>
      <c r="V19" s="206">
        <f t="shared" si="3"/>
        <v>14</v>
      </c>
      <c r="W19" s="206"/>
      <c r="X19" s="132"/>
      <c r="Y19" s="132"/>
      <c r="Z19" s="132"/>
      <c r="AA19" s="132"/>
      <c r="AB19" s="132"/>
      <c r="AC19" s="132"/>
      <c r="AD19" s="132"/>
      <c r="AE19" s="132"/>
      <c r="AF19" s="132"/>
      <c r="AG19" s="132"/>
      <c r="AH19" s="132"/>
      <c r="AI19" s="132"/>
      <c r="AJ19" s="132"/>
      <c r="AK19" s="132"/>
    </row>
    <row r="20" spans="1:37" s="130" customFormat="1" ht="13.5" x14ac:dyDescent="0.3">
      <c r="A20" s="344"/>
      <c r="B20" s="223" t="s">
        <v>59</v>
      </c>
      <c r="C20" s="263"/>
      <c r="D20" s="263"/>
      <c r="E20" s="263"/>
      <c r="F20" s="263"/>
      <c r="G20" s="263"/>
      <c r="H20" s="263"/>
      <c r="I20" s="263"/>
      <c r="J20" s="263"/>
      <c r="K20" s="263"/>
      <c r="L20" s="263"/>
      <c r="M20" s="263"/>
      <c r="N20" s="263"/>
      <c r="O20" s="263"/>
      <c r="P20" s="263"/>
      <c r="Q20" s="132">
        <f t="shared" si="1"/>
        <v>0</v>
      </c>
      <c r="R20" s="132">
        <f t="shared" si="2"/>
        <v>0</v>
      </c>
      <c r="S20" s="132">
        <f t="shared" si="2"/>
        <v>0</v>
      </c>
      <c r="T20" s="132"/>
      <c r="U20" s="206"/>
      <c r="V20" s="206">
        <f t="shared" si="3"/>
        <v>15</v>
      </c>
      <c r="W20" s="206"/>
      <c r="X20" s="132"/>
      <c r="Y20" s="132"/>
      <c r="Z20" s="132"/>
      <c r="AA20" s="132"/>
      <c r="AB20" s="132"/>
      <c r="AC20" s="132"/>
      <c r="AD20" s="132"/>
      <c r="AE20" s="132"/>
      <c r="AF20" s="132"/>
      <c r="AG20" s="132"/>
      <c r="AH20" s="132"/>
      <c r="AI20" s="132"/>
      <c r="AJ20" s="132"/>
      <c r="AK20" s="132"/>
    </row>
    <row r="21" spans="1:37" s="130" customFormat="1" ht="13.5" x14ac:dyDescent="0.3">
      <c r="A21" s="344"/>
      <c r="B21" s="223" t="s">
        <v>60</v>
      </c>
      <c r="C21" s="263"/>
      <c r="D21" s="263"/>
      <c r="E21" s="263"/>
      <c r="F21" s="263"/>
      <c r="G21" s="263"/>
      <c r="H21" s="263"/>
      <c r="I21" s="263"/>
      <c r="J21" s="263"/>
      <c r="K21" s="263"/>
      <c r="L21" s="263"/>
      <c r="M21" s="263"/>
      <c r="N21" s="263"/>
      <c r="O21" s="263"/>
      <c r="P21" s="263"/>
      <c r="Q21" s="132">
        <f t="shared" si="1"/>
        <v>0</v>
      </c>
      <c r="R21" s="132">
        <f t="shared" si="2"/>
        <v>0</v>
      </c>
      <c r="S21" s="132">
        <f t="shared" si="2"/>
        <v>0</v>
      </c>
      <c r="T21" s="132"/>
      <c r="U21" s="206"/>
      <c r="V21" s="206">
        <f t="shared" si="3"/>
        <v>16</v>
      </c>
      <c r="W21" s="206"/>
      <c r="X21" s="132"/>
      <c r="Y21" s="132"/>
      <c r="Z21" s="132"/>
      <c r="AA21" s="132"/>
      <c r="AB21" s="132"/>
      <c r="AC21" s="132"/>
      <c r="AD21" s="132"/>
      <c r="AE21" s="132"/>
      <c r="AF21" s="132"/>
      <c r="AG21" s="132"/>
      <c r="AH21" s="132"/>
      <c r="AI21" s="132"/>
      <c r="AJ21" s="132"/>
      <c r="AK21" s="132"/>
    </row>
    <row r="22" spans="1:37" s="130" customFormat="1" ht="13.5" x14ac:dyDescent="0.3">
      <c r="A22" s="344"/>
      <c r="B22" s="223" t="s">
        <v>61</v>
      </c>
      <c r="C22" s="263"/>
      <c r="D22" s="263"/>
      <c r="E22" s="263"/>
      <c r="F22" s="263"/>
      <c r="G22" s="263"/>
      <c r="H22" s="263"/>
      <c r="I22" s="263"/>
      <c r="J22" s="263"/>
      <c r="K22" s="263"/>
      <c r="L22" s="263"/>
      <c r="M22" s="263"/>
      <c r="N22" s="263"/>
      <c r="O22" s="263"/>
      <c r="P22" s="263"/>
      <c r="Q22" s="132">
        <f>SUM(C22,F22:J22,M22:N22)</f>
        <v>0</v>
      </c>
      <c r="R22" s="132">
        <f>SUM(D22,K22,O22)</f>
        <v>0</v>
      </c>
      <c r="S22" s="132">
        <f>SUM(E22,L22,P22)</f>
        <v>0</v>
      </c>
      <c r="T22" s="132"/>
      <c r="U22" s="206"/>
      <c r="V22" s="206">
        <f t="shared" si="3"/>
        <v>17</v>
      </c>
      <c r="W22" s="206"/>
      <c r="X22" s="132"/>
      <c r="Y22" s="132"/>
      <c r="Z22" s="132"/>
      <c r="AA22" s="132"/>
      <c r="AB22" s="132"/>
      <c r="AC22" s="132"/>
      <c r="AD22" s="132"/>
      <c r="AE22" s="132"/>
      <c r="AF22" s="132"/>
      <c r="AG22" s="132"/>
      <c r="AH22" s="132"/>
      <c r="AI22" s="132"/>
      <c r="AJ22" s="132"/>
      <c r="AK22" s="132"/>
    </row>
    <row r="23" spans="1:37" s="130" customFormat="1" ht="14.25" thickBot="1" x14ac:dyDescent="0.35">
      <c r="A23" s="344"/>
      <c r="B23" s="264" t="s">
        <v>98</v>
      </c>
      <c r="C23" s="265">
        <f t="shared" ref="C23:S23" si="4">SUM(C6:C22)</f>
        <v>0</v>
      </c>
      <c r="D23" s="265">
        <f t="shared" si="4"/>
        <v>0</v>
      </c>
      <c r="E23" s="265">
        <f t="shared" si="4"/>
        <v>0</v>
      </c>
      <c r="F23" s="265">
        <f t="shared" si="4"/>
        <v>0</v>
      </c>
      <c r="G23" s="265">
        <f t="shared" si="4"/>
        <v>0</v>
      </c>
      <c r="H23" s="265">
        <f t="shared" si="4"/>
        <v>0</v>
      </c>
      <c r="I23" s="265">
        <f t="shared" si="4"/>
        <v>0</v>
      </c>
      <c r="J23" s="265">
        <f t="shared" si="4"/>
        <v>0</v>
      </c>
      <c r="K23" s="265">
        <f t="shared" si="4"/>
        <v>0</v>
      </c>
      <c r="L23" s="265">
        <f t="shared" si="4"/>
        <v>0</v>
      </c>
      <c r="M23" s="265">
        <f t="shared" si="4"/>
        <v>0</v>
      </c>
      <c r="N23" s="265">
        <f t="shared" si="4"/>
        <v>0</v>
      </c>
      <c r="O23" s="265">
        <f t="shared" si="4"/>
        <v>0</v>
      </c>
      <c r="P23" s="265">
        <f t="shared" si="4"/>
        <v>0</v>
      </c>
      <c r="Q23" s="265">
        <f t="shared" si="4"/>
        <v>0</v>
      </c>
      <c r="R23" s="265">
        <f t="shared" si="4"/>
        <v>0</v>
      </c>
      <c r="S23" s="265">
        <f t="shared" si="4"/>
        <v>0</v>
      </c>
      <c r="T23" s="132"/>
      <c r="U23" s="206" t="str">
        <f>RIGHT(A6,4)&amp;"reseau"</f>
        <v>2019reseau</v>
      </c>
      <c r="V23" s="206">
        <f t="shared" si="3"/>
        <v>18</v>
      </c>
      <c r="W23" s="206"/>
      <c r="X23" s="132"/>
      <c r="Y23" s="132"/>
      <c r="Z23" s="132"/>
      <c r="AA23" s="132"/>
      <c r="AB23" s="132"/>
      <c r="AC23" s="132"/>
      <c r="AD23" s="132"/>
      <c r="AE23" s="132"/>
      <c r="AF23" s="132"/>
      <c r="AG23" s="132"/>
      <c r="AH23" s="132"/>
      <c r="AI23" s="132"/>
      <c r="AJ23" s="132"/>
      <c r="AK23" s="132"/>
    </row>
    <row r="24" spans="1:37" s="130" customFormat="1" ht="13.5" x14ac:dyDescent="0.3">
      <c r="A24" s="344"/>
      <c r="C24" s="132"/>
      <c r="D24" s="132"/>
      <c r="E24" s="132"/>
      <c r="F24" s="132"/>
      <c r="G24" s="132"/>
      <c r="H24" s="132"/>
      <c r="I24" s="132"/>
      <c r="J24" s="132"/>
      <c r="K24" s="132"/>
      <c r="L24" s="132"/>
      <c r="M24" s="132"/>
      <c r="N24" s="132"/>
      <c r="O24" s="132"/>
      <c r="P24" s="132"/>
      <c r="Q24" s="132"/>
      <c r="R24" s="132"/>
      <c r="S24" s="132"/>
      <c r="T24" s="132"/>
      <c r="U24" s="206"/>
      <c r="V24" s="206">
        <f t="shared" si="3"/>
        <v>19</v>
      </c>
      <c r="W24" s="206"/>
      <c r="X24" s="132"/>
      <c r="Y24" s="132"/>
      <c r="Z24" s="132"/>
      <c r="AA24" s="132"/>
      <c r="AB24" s="132"/>
      <c r="AC24" s="132"/>
      <c r="AD24" s="132"/>
      <c r="AE24" s="132"/>
      <c r="AF24" s="132"/>
      <c r="AG24" s="132"/>
      <c r="AH24" s="132"/>
      <c r="AI24" s="132"/>
      <c r="AJ24" s="132"/>
      <c r="AK24" s="132"/>
    </row>
    <row r="25" spans="1:37" s="130" customFormat="1" ht="13.5" x14ac:dyDescent="0.3">
      <c r="A25" s="344"/>
      <c r="B25" s="157" t="s">
        <v>96</v>
      </c>
      <c r="C25" s="263"/>
      <c r="D25" s="263"/>
      <c r="E25" s="263"/>
      <c r="F25" s="263"/>
      <c r="G25" s="263"/>
      <c r="H25" s="263"/>
      <c r="I25" s="263"/>
      <c r="J25" s="263"/>
      <c r="K25" s="263"/>
      <c r="L25" s="263"/>
      <c r="M25" s="263"/>
      <c r="N25" s="263"/>
      <c r="O25" s="263"/>
      <c r="P25" s="263"/>
      <c r="Q25" s="132">
        <f>SUM(C25,F25:J25,M25:N25)</f>
        <v>0</v>
      </c>
      <c r="R25" s="132">
        <f>SUM(D25,K25,O25)</f>
        <v>0</v>
      </c>
      <c r="S25" s="132">
        <f>SUM(E25,L25,P25)</f>
        <v>0</v>
      </c>
      <c r="T25" s="132"/>
      <c r="U25" s="206"/>
      <c r="V25" s="206">
        <f t="shared" si="3"/>
        <v>20</v>
      </c>
      <c r="W25" s="206"/>
      <c r="X25" s="132"/>
      <c r="Y25" s="132"/>
      <c r="Z25" s="132"/>
      <c r="AA25" s="132"/>
      <c r="AB25" s="132"/>
      <c r="AC25" s="132"/>
      <c r="AD25" s="132"/>
      <c r="AE25" s="132"/>
      <c r="AF25" s="132"/>
      <c r="AG25" s="132"/>
      <c r="AH25" s="132"/>
      <c r="AI25" s="132"/>
      <c r="AJ25" s="132"/>
      <c r="AK25" s="132"/>
    </row>
    <row r="26" spans="1:37" s="130" customFormat="1" ht="13.5" x14ac:dyDescent="0.3">
      <c r="A26" s="344"/>
      <c r="B26" s="157" t="s">
        <v>99</v>
      </c>
      <c r="C26" s="263"/>
      <c r="D26" s="263"/>
      <c r="E26" s="263"/>
      <c r="F26" s="263"/>
      <c r="G26" s="263"/>
      <c r="H26" s="263"/>
      <c r="I26" s="263"/>
      <c r="J26" s="263"/>
      <c r="K26" s="263"/>
      <c r="L26" s="263"/>
      <c r="M26" s="263"/>
      <c r="N26" s="263"/>
      <c r="O26" s="263"/>
      <c r="P26" s="263"/>
      <c r="Q26" s="132">
        <f t="shared" ref="Q26:Q33" si="5">SUM(C26,F26:J26,M26:N26)</f>
        <v>0</v>
      </c>
      <c r="R26" s="132">
        <f t="shared" ref="R26:S36" si="6">SUM(D26,K26,O26)</f>
        <v>0</v>
      </c>
      <c r="S26" s="132">
        <f t="shared" si="6"/>
        <v>0</v>
      </c>
      <c r="T26" s="132"/>
      <c r="U26" s="206"/>
      <c r="V26" s="206">
        <f t="shared" si="3"/>
        <v>21</v>
      </c>
      <c r="W26" s="206"/>
      <c r="X26" s="132"/>
      <c r="Y26" s="132"/>
      <c r="Z26" s="132"/>
      <c r="AA26" s="132"/>
      <c r="AB26" s="132"/>
      <c r="AC26" s="132"/>
      <c r="AD26" s="132"/>
      <c r="AE26" s="132"/>
      <c r="AF26" s="132"/>
      <c r="AG26" s="132"/>
      <c r="AH26" s="132"/>
      <c r="AI26" s="132"/>
      <c r="AJ26" s="132"/>
      <c r="AK26" s="132"/>
    </row>
    <row r="27" spans="1:37" s="130" customFormat="1" ht="13.5" x14ac:dyDescent="0.3">
      <c r="A27" s="344"/>
      <c r="B27" s="157" t="s">
        <v>100</v>
      </c>
      <c r="C27" s="263"/>
      <c r="D27" s="263"/>
      <c r="E27" s="263"/>
      <c r="F27" s="263"/>
      <c r="G27" s="263"/>
      <c r="H27" s="263"/>
      <c r="I27" s="263"/>
      <c r="J27" s="263"/>
      <c r="K27" s="263"/>
      <c r="L27" s="263"/>
      <c r="M27" s="263"/>
      <c r="N27" s="263"/>
      <c r="O27" s="263"/>
      <c r="P27" s="263"/>
      <c r="Q27" s="132">
        <f t="shared" si="5"/>
        <v>0</v>
      </c>
      <c r="R27" s="132">
        <f t="shared" si="6"/>
        <v>0</v>
      </c>
      <c r="S27" s="132">
        <f t="shared" si="6"/>
        <v>0</v>
      </c>
      <c r="T27" s="132"/>
      <c r="U27" s="206"/>
      <c r="V27" s="206">
        <f t="shared" si="3"/>
        <v>22</v>
      </c>
      <c r="W27" s="206"/>
      <c r="X27" s="132"/>
      <c r="Y27" s="132"/>
      <c r="Z27" s="132"/>
      <c r="AA27" s="132"/>
      <c r="AB27" s="132"/>
      <c r="AC27" s="132"/>
      <c r="AD27" s="132"/>
      <c r="AE27" s="132"/>
      <c r="AF27" s="132"/>
      <c r="AG27" s="132"/>
      <c r="AH27" s="132"/>
      <c r="AI27" s="132"/>
      <c r="AJ27" s="132"/>
      <c r="AK27" s="132"/>
    </row>
    <row r="28" spans="1:37" s="130" customFormat="1" ht="13.5" x14ac:dyDescent="0.3">
      <c r="A28" s="344"/>
      <c r="B28" s="157" t="s">
        <v>101</v>
      </c>
      <c r="C28" s="263"/>
      <c r="D28" s="263"/>
      <c r="E28" s="263"/>
      <c r="F28" s="263"/>
      <c r="G28" s="263"/>
      <c r="H28" s="263"/>
      <c r="I28" s="263"/>
      <c r="J28" s="263"/>
      <c r="K28" s="263"/>
      <c r="L28" s="263"/>
      <c r="M28" s="263"/>
      <c r="N28" s="263"/>
      <c r="O28" s="263"/>
      <c r="P28" s="263"/>
      <c r="Q28" s="132">
        <f t="shared" si="5"/>
        <v>0</v>
      </c>
      <c r="R28" s="132">
        <f t="shared" si="6"/>
        <v>0</v>
      </c>
      <c r="S28" s="132">
        <f t="shared" si="6"/>
        <v>0</v>
      </c>
      <c r="T28" s="132"/>
      <c r="U28" s="206"/>
      <c r="V28" s="206">
        <f t="shared" si="3"/>
        <v>23</v>
      </c>
      <c r="W28" s="206"/>
      <c r="X28" s="132"/>
      <c r="Y28" s="132"/>
      <c r="Z28" s="132"/>
      <c r="AA28" s="132"/>
      <c r="AB28" s="132"/>
      <c r="AC28" s="132"/>
      <c r="AD28" s="132"/>
      <c r="AE28" s="132"/>
      <c r="AF28" s="132"/>
      <c r="AG28" s="132"/>
      <c r="AH28" s="132"/>
      <c r="AI28" s="132"/>
      <c r="AJ28" s="132"/>
      <c r="AK28" s="132"/>
    </row>
    <row r="29" spans="1:37" s="130" customFormat="1" ht="13.5" x14ac:dyDescent="0.3">
      <c r="A29" s="344"/>
      <c r="B29" s="157" t="s">
        <v>102</v>
      </c>
      <c r="C29" s="263"/>
      <c r="D29" s="263"/>
      <c r="E29" s="263"/>
      <c r="F29" s="263"/>
      <c r="G29" s="263"/>
      <c r="H29" s="263"/>
      <c r="I29" s="263"/>
      <c r="J29" s="263"/>
      <c r="K29" s="263"/>
      <c r="L29" s="263"/>
      <c r="M29" s="263"/>
      <c r="N29" s="263"/>
      <c r="O29" s="263"/>
      <c r="P29" s="263"/>
      <c r="Q29" s="132">
        <f t="shared" si="5"/>
        <v>0</v>
      </c>
      <c r="R29" s="132">
        <f t="shared" si="6"/>
        <v>0</v>
      </c>
      <c r="S29" s="132">
        <f t="shared" si="6"/>
        <v>0</v>
      </c>
      <c r="T29" s="132"/>
      <c r="U29" s="206"/>
      <c r="V29" s="206">
        <f t="shared" si="3"/>
        <v>24</v>
      </c>
      <c r="W29" s="206"/>
      <c r="X29" s="132"/>
      <c r="Y29" s="132"/>
      <c r="Z29" s="132"/>
      <c r="AA29" s="132"/>
      <c r="AB29" s="132"/>
      <c r="AC29" s="132"/>
      <c r="AD29" s="132"/>
      <c r="AE29" s="132"/>
      <c r="AF29" s="132"/>
      <c r="AG29" s="132"/>
      <c r="AH29" s="132"/>
      <c r="AI29" s="132"/>
      <c r="AJ29" s="132"/>
      <c r="AK29" s="132"/>
    </row>
    <row r="30" spans="1:37" s="130" customFormat="1" ht="13.5" x14ac:dyDescent="0.3">
      <c r="A30" s="344"/>
      <c r="B30" s="157" t="s">
        <v>103</v>
      </c>
      <c r="C30" s="263"/>
      <c r="D30" s="263"/>
      <c r="E30" s="263"/>
      <c r="F30" s="263"/>
      <c r="G30" s="263"/>
      <c r="H30" s="263"/>
      <c r="I30" s="263"/>
      <c r="J30" s="263"/>
      <c r="K30" s="263"/>
      <c r="L30" s="263"/>
      <c r="M30" s="263"/>
      <c r="N30" s="263"/>
      <c r="O30" s="263"/>
      <c r="P30" s="263"/>
      <c r="Q30" s="132">
        <f t="shared" si="5"/>
        <v>0</v>
      </c>
      <c r="R30" s="132">
        <f t="shared" si="6"/>
        <v>0</v>
      </c>
      <c r="S30" s="132">
        <f t="shared" si="6"/>
        <v>0</v>
      </c>
      <c r="T30" s="132"/>
      <c r="U30" s="206"/>
      <c r="V30" s="206">
        <f t="shared" si="3"/>
        <v>25</v>
      </c>
      <c r="W30" s="206"/>
      <c r="X30" s="132"/>
      <c r="Y30" s="132"/>
      <c r="Z30" s="132"/>
      <c r="AA30" s="132"/>
      <c r="AB30" s="132"/>
      <c r="AC30" s="132"/>
      <c r="AD30" s="132"/>
      <c r="AE30" s="132"/>
      <c r="AF30" s="132"/>
      <c r="AG30" s="132"/>
      <c r="AH30" s="132"/>
      <c r="AI30" s="132"/>
      <c r="AJ30" s="132"/>
      <c r="AK30" s="132"/>
    </row>
    <row r="31" spans="1:37" s="130" customFormat="1" ht="13.5" x14ac:dyDescent="0.3">
      <c r="A31" s="344"/>
      <c r="B31" s="157" t="s">
        <v>104</v>
      </c>
      <c r="C31" s="263"/>
      <c r="D31" s="263"/>
      <c r="E31" s="263"/>
      <c r="F31" s="263"/>
      <c r="G31" s="263"/>
      <c r="H31" s="263"/>
      <c r="I31" s="263"/>
      <c r="J31" s="263"/>
      <c r="K31" s="263"/>
      <c r="L31" s="263"/>
      <c r="M31" s="263"/>
      <c r="N31" s="263"/>
      <c r="O31" s="263"/>
      <c r="P31" s="263"/>
      <c r="Q31" s="132">
        <f t="shared" si="5"/>
        <v>0</v>
      </c>
      <c r="R31" s="132">
        <f t="shared" si="6"/>
        <v>0</v>
      </c>
      <c r="S31" s="132">
        <f t="shared" si="6"/>
        <v>0</v>
      </c>
      <c r="T31" s="132"/>
      <c r="U31" s="206"/>
      <c r="V31" s="206">
        <f t="shared" si="3"/>
        <v>26</v>
      </c>
      <c r="W31" s="206"/>
      <c r="X31" s="132"/>
      <c r="Y31" s="132"/>
      <c r="Z31" s="132"/>
      <c r="AA31" s="132"/>
      <c r="AB31" s="132"/>
      <c r="AC31" s="132"/>
      <c r="AD31" s="132"/>
      <c r="AE31" s="132"/>
      <c r="AF31" s="132"/>
      <c r="AG31" s="132"/>
      <c r="AH31" s="132"/>
      <c r="AI31" s="132"/>
      <c r="AJ31" s="132"/>
      <c r="AK31" s="132"/>
    </row>
    <row r="32" spans="1:37" s="130" customFormat="1" ht="13.5" x14ac:dyDescent="0.3">
      <c r="A32" s="344"/>
      <c r="B32" s="223" t="s">
        <v>57</v>
      </c>
      <c r="C32" s="263"/>
      <c r="D32" s="263"/>
      <c r="E32" s="263"/>
      <c r="F32" s="263"/>
      <c r="G32" s="263"/>
      <c r="H32" s="263"/>
      <c r="I32" s="263"/>
      <c r="J32" s="263"/>
      <c r="K32" s="263"/>
      <c r="L32" s="263"/>
      <c r="M32" s="263"/>
      <c r="N32" s="263"/>
      <c r="O32" s="263"/>
      <c r="P32" s="263"/>
      <c r="Q32" s="132">
        <f t="shared" si="5"/>
        <v>0</v>
      </c>
      <c r="R32" s="132">
        <f t="shared" si="6"/>
        <v>0</v>
      </c>
      <c r="S32" s="132">
        <f t="shared" si="6"/>
        <v>0</v>
      </c>
      <c r="T32" s="132"/>
      <c r="U32" s="206"/>
      <c r="V32" s="206">
        <f t="shared" si="3"/>
        <v>27</v>
      </c>
      <c r="W32" s="206"/>
      <c r="X32" s="132"/>
      <c r="Y32" s="132"/>
      <c r="Z32" s="132"/>
      <c r="AA32" s="132"/>
      <c r="AB32" s="132"/>
      <c r="AC32" s="132"/>
      <c r="AD32" s="132"/>
      <c r="AE32" s="132"/>
      <c r="AF32" s="132"/>
      <c r="AG32" s="132"/>
      <c r="AH32" s="132"/>
      <c r="AI32" s="132"/>
      <c r="AJ32" s="132"/>
      <c r="AK32" s="132"/>
    </row>
    <row r="33" spans="1:37" s="130" customFormat="1" ht="13.5" x14ac:dyDescent="0.3">
      <c r="A33" s="344"/>
      <c r="B33" s="223" t="s">
        <v>58</v>
      </c>
      <c r="C33" s="263"/>
      <c r="D33" s="263"/>
      <c r="E33" s="263"/>
      <c r="F33" s="263"/>
      <c r="G33" s="263"/>
      <c r="H33" s="263"/>
      <c r="I33" s="263"/>
      <c r="J33" s="263"/>
      <c r="K33" s="263"/>
      <c r="L33" s="263"/>
      <c r="M33" s="263"/>
      <c r="N33" s="263"/>
      <c r="O33" s="263"/>
      <c r="P33" s="263"/>
      <c r="Q33" s="132">
        <f t="shared" si="5"/>
        <v>0</v>
      </c>
      <c r="R33" s="132">
        <f t="shared" si="6"/>
        <v>0</v>
      </c>
      <c r="S33" s="132">
        <f t="shared" si="6"/>
        <v>0</v>
      </c>
      <c r="T33" s="132"/>
      <c r="U33" s="206"/>
      <c r="V33" s="206">
        <f t="shared" si="3"/>
        <v>28</v>
      </c>
      <c r="W33" s="206"/>
      <c r="X33" s="132"/>
      <c r="Y33" s="132"/>
      <c r="Z33" s="132"/>
      <c r="AA33" s="132"/>
      <c r="AB33" s="132"/>
      <c r="AC33" s="132"/>
      <c r="AD33" s="132"/>
      <c r="AE33" s="132"/>
      <c r="AF33" s="132"/>
      <c r="AG33" s="132"/>
      <c r="AH33" s="132"/>
      <c r="AI33" s="132"/>
      <c r="AJ33" s="132"/>
      <c r="AK33" s="132"/>
    </row>
    <row r="34" spans="1:37" s="130" customFormat="1" ht="13.5" x14ac:dyDescent="0.3">
      <c r="A34" s="344"/>
      <c r="B34" s="223" t="s">
        <v>59</v>
      </c>
      <c r="C34" s="263"/>
      <c r="D34" s="263"/>
      <c r="E34" s="263"/>
      <c r="F34" s="263"/>
      <c r="G34" s="263"/>
      <c r="H34" s="263"/>
      <c r="I34" s="263"/>
      <c r="J34" s="263"/>
      <c r="K34" s="263"/>
      <c r="L34" s="263"/>
      <c r="M34" s="263"/>
      <c r="N34" s="263"/>
      <c r="O34" s="263"/>
      <c r="P34" s="263"/>
      <c r="Q34" s="132">
        <f>SUM(C34,F34:J34,M34:N34)</f>
        <v>0</v>
      </c>
      <c r="R34" s="132">
        <f t="shared" si="6"/>
        <v>0</v>
      </c>
      <c r="S34" s="132">
        <f t="shared" si="6"/>
        <v>0</v>
      </c>
      <c r="T34" s="132"/>
      <c r="U34" s="206"/>
      <c r="V34" s="206">
        <f t="shared" si="3"/>
        <v>29</v>
      </c>
      <c r="W34" s="206"/>
      <c r="X34" s="132"/>
      <c r="Y34" s="132"/>
      <c r="Z34" s="132"/>
      <c r="AA34" s="132"/>
      <c r="AB34" s="132"/>
      <c r="AC34" s="132"/>
      <c r="AD34" s="132"/>
      <c r="AE34" s="132"/>
      <c r="AF34" s="132"/>
      <c r="AG34" s="132"/>
      <c r="AH34" s="132"/>
      <c r="AI34" s="132"/>
      <c r="AJ34" s="132"/>
      <c r="AK34" s="132"/>
    </row>
    <row r="35" spans="1:37" s="130" customFormat="1" ht="13.5" x14ac:dyDescent="0.3">
      <c r="A35" s="344"/>
      <c r="B35" s="223" t="s">
        <v>60</v>
      </c>
      <c r="C35" s="263"/>
      <c r="D35" s="263"/>
      <c r="E35" s="263"/>
      <c r="F35" s="263"/>
      <c r="G35" s="263"/>
      <c r="H35" s="263"/>
      <c r="I35" s="263"/>
      <c r="J35" s="263"/>
      <c r="K35" s="263"/>
      <c r="L35" s="263"/>
      <c r="M35" s="263"/>
      <c r="N35" s="263"/>
      <c r="O35" s="263"/>
      <c r="P35" s="263"/>
      <c r="Q35" s="132">
        <f>SUM(C35,F35:J35,M35:N35)</f>
        <v>0</v>
      </c>
      <c r="R35" s="132">
        <f t="shared" si="6"/>
        <v>0</v>
      </c>
      <c r="S35" s="132">
        <f t="shared" si="6"/>
        <v>0</v>
      </c>
      <c r="T35" s="132"/>
      <c r="U35" s="206"/>
      <c r="V35" s="206">
        <f t="shared" si="3"/>
        <v>30</v>
      </c>
      <c r="W35" s="206"/>
      <c r="X35" s="132"/>
      <c r="Y35" s="132"/>
      <c r="Z35" s="132"/>
      <c r="AA35" s="132"/>
      <c r="AB35" s="132"/>
      <c r="AC35" s="132"/>
      <c r="AD35" s="132"/>
      <c r="AE35" s="132"/>
      <c r="AF35" s="132"/>
      <c r="AG35" s="132"/>
      <c r="AH35" s="132"/>
      <c r="AI35" s="132"/>
      <c r="AJ35" s="132"/>
      <c r="AK35" s="132"/>
    </row>
    <row r="36" spans="1:37" s="130" customFormat="1" ht="13.5" x14ac:dyDescent="0.3">
      <c r="A36" s="344"/>
      <c r="B36" s="223" t="s">
        <v>61</v>
      </c>
      <c r="C36" s="263"/>
      <c r="D36" s="263"/>
      <c r="E36" s="263"/>
      <c r="F36" s="263"/>
      <c r="G36" s="263"/>
      <c r="H36" s="263"/>
      <c r="I36" s="263"/>
      <c r="J36" s="263"/>
      <c r="K36" s="263"/>
      <c r="L36" s="263"/>
      <c r="M36" s="263"/>
      <c r="N36" s="263"/>
      <c r="O36" s="263"/>
      <c r="P36" s="263"/>
      <c r="Q36" s="132">
        <f>SUM(C36,F36:J36,M36:N36)</f>
        <v>0</v>
      </c>
      <c r="R36" s="132">
        <f t="shared" si="6"/>
        <v>0</v>
      </c>
      <c r="S36" s="132">
        <f t="shared" si="6"/>
        <v>0</v>
      </c>
      <c r="T36" s="132"/>
      <c r="U36" s="206"/>
      <c r="V36" s="206">
        <f t="shared" si="3"/>
        <v>31</v>
      </c>
      <c r="W36" s="206"/>
      <c r="X36" s="132"/>
      <c r="Y36" s="132"/>
      <c r="Z36" s="132"/>
      <c r="AA36" s="132"/>
      <c r="AB36" s="132"/>
      <c r="AC36" s="132"/>
      <c r="AD36" s="132"/>
      <c r="AE36" s="132"/>
      <c r="AF36" s="132"/>
      <c r="AG36" s="132"/>
      <c r="AH36" s="132"/>
      <c r="AI36" s="132"/>
      <c r="AJ36" s="132"/>
      <c r="AK36" s="132"/>
    </row>
    <row r="37" spans="1:37" s="130" customFormat="1" ht="14.25" thickBot="1" x14ac:dyDescent="0.35">
      <c r="A37" s="344"/>
      <c r="B37" s="264" t="s">
        <v>105</v>
      </c>
      <c r="C37" s="265">
        <f>SUM(C25:C36)</f>
        <v>0</v>
      </c>
      <c r="D37" s="265">
        <f t="shared" ref="D37:S37" si="7">SUM(D25:D36)</f>
        <v>0</v>
      </c>
      <c r="E37" s="265">
        <f t="shared" si="7"/>
        <v>0</v>
      </c>
      <c r="F37" s="265">
        <f t="shared" si="7"/>
        <v>0</v>
      </c>
      <c r="G37" s="265">
        <f t="shared" si="7"/>
        <v>0</v>
      </c>
      <c r="H37" s="265">
        <f t="shared" si="7"/>
        <v>0</v>
      </c>
      <c r="I37" s="265">
        <f t="shared" si="7"/>
        <v>0</v>
      </c>
      <c r="J37" s="265">
        <f t="shared" si="7"/>
        <v>0</v>
      </c>
      <c r="K37" s="265">
        <f t="shared" si="7"/>
        <v>0</v>
      </c>
      <c r="L37" s="265">
        <f t="shared" si="7"/>
        <v>0</v>
      </c>
      <c r="M37" s="265">
        <f t="shared" si="7"/>
        <v>0</v>
      </c>
      <c r="N37" s="265">
        <f t="shared" si="7"/>
        <v>0</v>
      </c>
      <c r="O37" s="265">
        <f t="shared" si="7"/>
        <v>0</v>
      </c>
      <c r="P37" s="265">
        <f t="shared" si="7"/>
        <v>0</v>
      </c>
      <c r="Q37" s="265">
        <f t="shared" si="7"/>
        <v>0</v>
      </c>
      <c r="R37" s="265">
        <f t="shared" si="7"/>
        <v>0</v>
      </c>
      <c r="S37" s="265">
        <f t="shared" si="7"/>
        <v>0</v>
      </c>
      <c r="T37" s="132"/>
      <c r="U37" s="206" t="str">
        <f>RIGHT(A6,4)&amp;"hors reseau"</f>
        <v>2019hors reseau</v>
      </c>
      <c r="V37" s="206">
        <f t="shared" si="3"/>
        <v>32</v>
      </c>
      <c r="W37" s="206"/>
      <c r="X37" s="132"/>
      <c r="Y37" s="132"/>
      <c r="Z37" s="132"/>
      <c r="AA37" s="132"/>
      <c r="AB37" s="132"/>
      <c r="AC37" s="132"/>
      <c r="AD37" s="132"/>
      <c r="AE37" s="132"/>
      <c r="AF37" s="132"/>
      <c r="AG37" s="132"/>
      <c r="AH37" s="132"/>
      <c r="AI37" s="132"/>
      <c r="AJ37" s="132"/>
      <c r="AK37" s="132"/>
    </row>
    <row r="38" spans="1:37" s="130" customFormat="1" ht="13.5" x14ac:dyDescent="0.3">
      <c r="C38" s="132"/>
      <c r="D38" s="132"/>
      <c r="E38" s="132"/>
      <c r="F38" s="132"/>
      <c r="G38" s="132"/>
      <c r="H38" s="132"/>
      <c r="I38" s="132"/>
      <c r="J38" s="132"/>
      <c r="K38" s="132"/>
      <c r="L38" s="132"/>
      <c r="M38" s="132"/>
      <c r="N38" s="132"/>
      <c r="O38" s="132"/>
      <c r="P38" s="132"/>
      <c r="Q38" s="132"/>
      <c r="R38" s="132"/>
      <c r="S38" s="132"/>
      <c r="T38" s="132"/>
      <c r="U38" s="206"/>
      <c r="V38" s="206">
        <f t="shared" si="3"/>
        <v>33</v>
      </c>
      <c r="W38" s="206"/>
      <c r="X38" s="132"/>
      <c r="Y38" s="132"/>
      <c r="Z38" s="132"/>
      <c r="AA38" s="132"/>
      <c r="AB38" s="132"/>
      <c r="AC38" s="132"/>
      <c r="AD38" s="132"/>
      <c r="AE38" s="132"/>
      <c r="AF38" s="132"/>
      <c r="AG38" s="132"/>
      <c r="AH38" s="132"/>
      <c r="AI38" s="132"/>
      <c r="AJ38" s="132"/>
      <c r="AK38" s="132"/>
    </row>
    <row r="39" spans="1:37" s="130" customFormat="1" ht="12" customHeight="1" x14ac:dyDescent="0.3">
      <c r="A39" s="344" t="s">
        <v>79</v>
      </c>
      <c r="B39" s="157" t="s">
        <v>96</v>
      </c>
      <c r="C39" s="132">
        <f>Q6</f>
        <v>0</v>
      </c>
      <c r="D39" s="132">
        <f t="shared" ref="D39:E55" si="8">R6</f>
        <v>0</v>
      </c>
      <c r="E39" s="132">
        <f t="shared" si="8"/>
        <v>0</v>
      </c>
      <c r="F39" s="263"/>
      <c r="G39" s="263"/>
      <c r="H39" s="263"/>
      <c r="I39" s="263"/>
      <c r="J39" s="263"/>
      <c r="K39" s="263"/>
      <c r="L39" s="263"/>
      <c r="M39" s="263"/>
      <c r="N39" s="263"/>
      <c r="O39" s="263"/>
      <c r="P39" s="263"/>
      <c r="Q39" s="132">
        <f>SUM(C39,F39:J39,M39:N39)</f>
        <v>0</v>
      </c>
      <c r="R39" s="132">
        <f>SUM(D39,K39,O39)</f>
        <v>0</v>
      </c>
      <c r="S39" s="132">
        <f>SUM(E39,L39,P39)</f>
        <v>0</v>
      </c>
      <c r="T39" s="132"/>
      <c r="U39" s="206"/>
      <c r="V39" s="206">
        <f t="shared" si="3"/>
        <v>34</v>
      </c>
      <c r="W39" s="206"/>
      <c r="X39" s="132"/>
      <c r="Y39" s="132"/>
      <c r="Z39" s="132"/>
      <c r="AA39" s="132"/>
      <c r="AB39" s="132"/>
      <c r="AC39" s="132"/>
      <c r="AD39" s="132"/>
      <c r="AE39" s="132"/>
      <c r="AF39" s="132"/>
      <c r="AG39" s="132"/>
      <c r="AH39" s="132"/>
      <c r="AI39" s="132"/>
      <c r="AJ39" s="132"/>
      <c r="AK39" s="132"/>
    </row>
    <row r="40" spans="1:37" s="130" customFormat="1" ht="13.5" x14ac:dyDescent="0.3">
      <c r="A40" s="344"/>
      <c r="B40" s="157" t="s">
        <v>310</v>
      </c>
      <c r="C40" s="132">
        <f t="shared" ref="C40:C55" si="9">Q7</f>
        <v>0</v>
      </c>
      <c r="D40" s="132">
        <f t="shared" si="8"/>
        <v>0</v>
      </c>
      <c r="E40" s="132">
        <f t="shared" si="8"/>
        <v>0</v>
      </c>
      <c r="F40" s="263"/>
      <c r="G40" s="263"/>
      <c r="H40" s="263"/>
      <c r="I40" s="263"/>
      <c r="J40" s="263"/>
      <c r="K40" s="263"/>
      <c r="L40" s="263"/>
      <c r="M40" s="263"/>
      <c r="N40" s="263"/>
      <c r="O40" s="263"/>
      <c r="P40" s="263"/>
      <c r="Q40" s="132">
        <f t="shared" ref="Q40:Q55" si="10">SUM(C40,F40:J40,M40:N40)</f>
        <v>0</v>
      </c>
      <c r="R40" s="132">
        <f t="shared" ref="R40:S55" si="11">SUM(D40,K40,O40)</f>
        <v>0</v>
      </c>
      <c r="S40" s="132">
        <f t="shared" si="11"/>
        <v>0</v>
      </c>
      <c r="T40" s="132"/>
      <c r="U40" s="206"/>
      <c r="V40" s="206">
        <f t="shared" si="3"/>
        <v>35</v>
      </c>
      <c r="W40" s="206"/>
      <c r="X40" s="132"/>
      <c r="Y40" s="132"/>
      <c r="Z40" s="132"/>
      <c r="AA40" s="132"/>
      <c r="AB40" s="132"/>
      <c r="AC40" s="132"/>
      <c r="AD40" s="132"/>
      <c r="AE40" s="132"/>
      <c r="AF40" s="132"/>
      <c r="AG40" s="132"/>
      <c r="AH40" s="132"/>
      <c r="AI40" s="132"/>
      <c r="AJ40" s="132"/>
      <c r="AK40" s="132"/>
    </row>
    <row r="41" spans="1:37" s="130" customFormat="1" ht="13.5" x14ac:dyDescent="0.3">
      <c r="A41" s="344"/>
      <c r="B41" s="157" t="s">
        <v>311</v>
      </c>
      <c r="C41" s="132">
        <f t="shared" si="9"/>
        <v>0</v>
      </c>
      <c r="D41" s="132">
        <f t="shared" si="8"/>
        <v>0</v>
      </c>
      <c r="E41" s="132">
        <f t="shared" si="8"/>
        <v>0</v>
      </c>
      <c r="F41" s="263"/>
      <c r="G41" s="263"/>
      <c r="H41" s="263"/>
      <c r="I41" s="263"/>
      <c r="J41" s="263"/>
      <c r="K41" s="263"/>
      <c r="L41" s="263"/>
      <c r="M41" s="263"/>
      <c r="N41" s="263"/>
      <c r="O41" s="263"/>
      <c r="P41" s="263"/>
      <c r="Q41" s="132">
        <f t="shared" si="10"/>
        <v>0</v>
      </c>
      <c r="R41" s="132">
        <f t="shared" si="11"/>
        <v>0</v>
      </c>
      <c r="S41" s="132">
        <f t="shared" si="11"/>
        <v>0</v>
      </c>
      <c r="T41" s="132"/>
      <c r="U41" s="206"/>
      <c r="V41" s="206">
        <f t="shared" si="3"/>
        <v>36</v>
      </c>
      <c r="W41" s="206"/>
      <c r="X41" s="132"/>
      <c r="Y41" s="132"/>
      <c r="Z41" s="132"/>
      <c r="AA41" s="132"/>
      <c r="AB41" s="132"/>
      <c r="AC41" s="132"/>
      <c r="AD41" s="132"/>
      <c r="AE41" s="132"/>
      <c r="AF41" s="132"/>
      <c r="AG41" s="132"/>
      <c r="AH41" s="132"/>
      <c r="AI41" s="132"/>
      <c r="AJ41" s="132"/>
      <c r="AK41" s="132"/>
    </row>
    <row r="42" spans="1:37" s="130" customFormat="1" ht="13.5" x14ac:dyDescent="0.3">
      <c r="A42" s="344"/>
      <c r="B42" s="157" t="s">
        <v>312</v>
      </c>
      <c r="C42" s="132">
        <f t="shared" si="9"/>
        <v>0</v>
      </c>
      <c r="D42" s="132">
        <f t="shared" si="8"/>
        <v>0</v>
      </c>
      <c r="E42" s="132">
        <f t="shared" si="8"/>
        <v>0</v>
      </c>
      <c r="F42" s="263"/>
      <c r="G42" s="263"/>
      <c r="H42" s="263"/>
      <c r="I42" s="263"/>
      <c r="J42" s="263"/>
      <c r="K42" s="263"/>
      <c r="L42" s="263"/>
      <c r="M42" s="263"/>
      <c r="N42" s="263"/>
      <c r="O42" s="263"/>
      <c r="P42" s="263"/>
      <c r="Q42" s="132">
        <f t="shared" si="10"/>
        <v>0</v>
      </c>
      <c r="R42" s="132">
        <f t="shared" si="11"/>
        <v>0</v>
      </c>
      <c r="S42" s="132">
        <f t="shared" si="11"/>
        <v>0</v>
      </c>
      <c r="T42" s="132"/>
      <c r="U42" s="206"/>
      <c r="V42" s="206">
        <f t="shared" si="3"/>
        <v>37</v>
      </c>
      <c r="W42" s="206"/>
      <c r="X42" s="132"/>
      <c r="Y42" s="132"/>
      <c r="Z42" s="132"/>
      <c r="AA42" s="132"/>
      <c r="AB42" s="132"/>
      <c r="AC42" s="132"/>
      <c r="AD42" s="132"/>
      <c r="AE42" s="132"/>
      <c r="AF42" s="132"/>
      <c r="AG42" s="132"/>
      <c r="AH42" s="132"/>
      <c r="AI42" s="132"/>
      <c r="AJ42" s="132"/>
      <c r="AK42" s="132"/>
    </row>
    <row r="43" spans="1:37" s="130" customFormat="1" ht="13.5" x14ac:dyDescent="0.3">
      <c r="A43" s="344"/>
      <c r="B43" s="157" t="s">
        <v>313</v>
      </c>
      <c r="C43" s="132">
        <f t="shared" si="9"/>
        <v>0</v>
      </c>
      <c r="D43" s="132">
        <f t="shared" si="8"/>
        <v>0</v>
      </c>
      <c r="E43" s="132">
        <f t="shared" si="8"/>
        <v>0</v>
      </c>
      <c r="F43" s="263"/>
      <c r="G43" s="263"/>
      <c r="H43" s="263"/>
      <c r="I43" s="263"/>
      <c r="J43" s="263"/>
      <c r="K43" s="263"/>
      <c r="L43" s="263"/>
      <c r="M43" s="263"/>
      <c r="N43" s="263"/>
      <c r="O43" s="263"/>
      <c r="P43" s="263"/>
      <c r="Q43" s="132">
        <f t="shared" si="10"/>
        <v>0</v>
      </c>
      <c r="R43" s="132">
        <f t="shared" si="11"/>
        <v>0</v>
      </c>
      <c r="S43" s="132">
        <f t="shared" si="11"/>
        <v>0</v>
      </c>
      <c r="T43" s="132"/>
      <c r="U43" s="206"/>
      <c r="V43" s="206">
        <f t="shared" si="3"/>
        <v>38</v>
      </c>
      <c r="W43" s="206"/>
      <c r="X43" s="132"/>
      <c r="Y43" s="132"/>
      <c r="Z43" s="132"/>
      <c r="AA43" s="132"/>
      <c r="AB43" s="132"/>
      <c r="AC43" s="132"/>
      <c r="AD43" s="132"/>
      <c r="AE43" s="132"/>
      <c r="AF43" s="132"/>
      <c r="AG43" s="132"/>
      <c r="AH43" s="132"/>
      <c r="AI43" s="132"/>
      <c r="AJ43" s="132"/>
      <c r="AK43" s="132"/>
    </row>
    <row r="44" spans="1:37" s="130" customFormat="1" ht="13.5" x14ac:dyDescent="0.3">
      <c r="A44" s="344"/>
      <c r="B44" s="157" t="s">
        <v>314</v>
      </c>
      <c r="C44" s="132">
        <f t="shared" si="9"/>
        <v>0</v>
      </c>
      <c r="D44" s="132">
        <f t="shared" si="8"/>
        <v>0</v>
      </c>
      <c r="E44" s="132">
        <f t="shared" si="8"/>
        <v>0</v>
      </c>
      <c r="F44" s="263"/>
      <c r="G44" s="263"/>
      <c r="H44" s="263"/>
      <c r="I44" s="263"/>
      <c r="J44" s="263"/>
      <c r="K44" s="263"/>
      <c r="L44" s="263"/>
      <c r="M44" s="263"/>
      <c r="N44" s="263"/>
      <c r="O44" s="263"/>
      <c r="P44" s="263"/>
      <c r="Q44" s="132">
        <f t="shared" si="10"/>
        <v>0</v>
      </c>
      <c r="R44" s="132">
        <f t="shared" si="11"/>
        <v>0</v>
      </c>
      <c r="S44" s="132">
        <f t="shared" si="11"/>
        <v>0</v>
      </c>
      <c r="T44" s="132"/>
      <c r="U44" s="206"/>
      <c r="V44" s="206">
        <f t="shared" si="3"/>
        <v>39</v>
      </c>
      <c r="W44" s="206"/>
      <c r="X44" s="132"/>
      <c r="Y44" s="132"/>
      <c r="Z44" s="132"/>
      <c r="AA44" s="132"/>
      <c r="AB44" s="132"/>
      <c r="AC44" s="132"/>
      <c r="AD44" s="132"/>
      <c r="AE44" s="132"/>
      <c r="AF44" s="132"/>
      <c r="AG44" s="132"/>
      <c r="AH44" s="132"/>
      <c r="AI44" s="132"/>
      <c r="AJ44" s="132"/>
      <c r="AK44" s="132"/>
    </row>
    <row r="45" spans="1:37" s="130" customFormat="1" ht="13.5" x14ac:dyDescent="0.3">
      <c r="A45" s="344"/>
      <c r="B45" s="157" t="s">
        <v>315</v>
      </c>
      <c r="C45" s="132">
        <f t="shared" si="9"/>
        <v>0</v>
      </c>
      <c r="D45" s="132">
        <f t="shared" si="8"/>
        <v>0</v>
      </c>
      <c r="E45" s="132">
        <f t="shared" si="8"/>
        <v>0</v>
      </c>
      <c r="F45" s="263"/>
      <c r="G45" s="263"/>
      <c r="H45" s="263"/>
      <c r="I45" s="263"/>
      <c r="J45" s="263"/>
      <c r="K45" s="263"/>
      <c r="L45" s="263"/>
      <c r="M45" s="263"/>
      <c r="N45" s="263"/>
      <c r="O45" s="263"/>
      <c r="P45" s="263"/>
      <c r="Q45" s="132">
        <f t="shared" si="10"/>
        <v>0</v>
      </c>
      <c r="R45" s="132">
        <f t="shared" si="11"/>
        <v>0</v>
      </c>
      <c r="S45" s="132">
        <f t="shared" si="11"/>
        <v>0</v>
      </c>
      <c r="T45" s="132"/>
      <c r="U45" s="206"/>
      <c r="V45" s="206">
        <f t="shared" si="3"/>
        <v>40</v>
      </c>
      <c r="W45" s="206"/>
      <c r="X45" s="132"/>
      <c r="Y45" s="132"/>
      <c r="Z45" s="132"/>
      <c r="AA45" s="132"/>
      <c r="AB45" s="132"/>
      <c r="AC45" s="132"/>
      <c r="AD45" s="132"/>
      <c r="AE45" s="132"/>
      <c r="AF45" s="132"/>
      <c r="AG45" s="132"/>
      <c r="AH45" s="132"/>
      <c r="AI45" s="132"/>
      <c r="AJ45" s="132"/>
      <c r="AK45" s="132"/>
    </row>
    <row r="46" spans="1:37" s="130" customFormat="1" ht="13.5" x14ac:dyDescent="0.3">
      <c r="A46" s="344"/>
      <c r="B46" s="157" t="s">
        <v>316</v>
      </c>
      <c r="C46" s="132">
        <f t="shared" si="9"/>
        <v>0</v>
      </c>
      <c r="D46" s="132">
        <f t="shared" si="8"/>
        <v>0</v>
      </c>
      <c r="E46" s="132">
        <f t="shared" si="8"/>
        <v>0</v>
      </c>
      <c r="F46" s="263"/>
      <c r="G46" s="263"/>
      <c r="H46" s="263"/>
      <c r="I46" s="263"/>
      <c r="J46" s="263"/>
      <c r="K46" s="263"/>
      <c r="L46" s="263"/>
      <c r="M46" s="263"/>
      <c r="N46" s="263"/>
      <c r="O46" s="263"/>
      <c r="P46" s="263"/>
      <c r="Q46" s="132">
        <f t="shared" si="10"/>
        <v>0</v>
      </c>
      <c r="R46" s="132">
        <f t="shared" si="11"/>
        <v>0</v>
      </c>
      <c r="S46" s="132">
        <f t="shared" si="11"/>
        <v>0</v>
      </c>
      <c r="T46" s="132"/>
      <c r="U46" s="206"/>
      <c r="V46" s="206">
        <f t="shared" si="3"/>
        <v>41</v>
      </c>
      <c r="W46" s="206"/>
      <c r="X46" s="132"/>
      <c r="Y46" s="132"/>
      <c r="Z46" s="132"/>
      <c r="AA46" s="132"/>
      <c r="AB46" s="132"/>
      <c r="AC46" s="132"/>
      <c r="AD46" s="132"/>
      <c r="AE46" s="132"/>
      <c r="AF46" s="132"/>
      <c r="AG46" s="132"/>
      <c r="AH46" s="132"/>
      <c r="AI46" s="132"/>
      <c r="AJ46" s="132"/>
      <c r="AK46" s="132"/>
    </row>
    <row r="47" spans="1:37" s="130" customFormat="1" ht="13.5" x14ac:dyDescent="0.3">
      <c r="A47" s="344"/>
      <c r="B47" s="157" t="s">
        <v>317</v>
      </c>
      <c r="C47" s="132">
        <f t="shared" si="9"/>
        <v>0</v>
      </c>
      <c r="D47" s="132">
        <f t="shared" si="8"/>
        <v>0</v>
      </c>
      <c r="E47" s="132">
        <f t="shared" si="8"/>
        <v>0</v>
      </c>
      <c r="F47" s="263"/>
      <c r="G47" s="263"/>
      <c r="H47" s="263"/>
      <c r="I47" s="263"/>
      <c r="J47" s="263"/>
      <c r="K47" s="263"/>
      <c r="L47" s="263"/>
      <c r="M47" s="263"/>
      <c r="N47" s="263"/>
      <c r="O47" s="263"/>
      <c r="P47" s="263"/>
      <c r="Q47" s="132">
        <f t="shared" si="10"/>
        <v>0</v>
      </c>
      <c r="R47" s="132">
        <f t="shared" si="11"/>
        <v>0</v>
      </c>
      <c r="S47" s="132">
        <f t="shared" si="11"/>
        <v>0</v>
      </c>
      <c r="T47" s="132"/>
      <c r="U47" s="206"/>
      <c r="V47" s="206">
        <f t="shared" si="3"/>
        <v>42</v>
      </c>
      <c r="W47" s="206"/>
      <c r="X47" s="132"/>
      <c r="Y47" s="132"/>
      <c r="Z47" s="132"/>
      <c r="AA47" s="132"/>
      <c r="AB47" s="132"/>
      <c r="AC47" s="132"/>
      <c r="AD47" s="132"/>
      <c r="AE47" s="132"/>
      <c r="AF47" s="132"/>
      <c r="AG47" s="132"/>
      <c r="AH47" s="132"/>
      <c r="AI47" s="132"/>
      <c r="AJ47" s="132"/>
      <c r="AK47" s="132"/>
    </row>
    <row r="48" spans="1:37" s="130" customFormat="1" ht="13.5" x14ac:dyDescent="0.3">
      <c r="A48" s="344"/>
      <c r="B48" s="157" t="s">
        <v>318</v>
      </c>
      <c r="C48" s="132">
        <f t="shared" si="9"/>
        <v>0</v>
      </c>
      <c r="D48" s="132">
        <f t="shared" si="8"/>
        <v>0</v>
      </c>
      <c r="E48" s="132">
        <f t="shared" si="8"/>
        <v>0</v>
      </c>
      <c r="F48" s="263"/>
      <c r="G48" s="263"/>
      <c r="H48" s="263"/>
      <c r="I48" s="263"/>
      <c r="J48" s="263"/>
      <c r="K48" s="263"/>
      <c r="L48" s="263"/>
      <c r="M48" s="263"/>
      <c r="N48" s="263"/>
      <c r="O48" s="263"/>
      <c r="P48" s="263"/>
      <c r="Q48" s="132">
        <f t="shared" si="10"/>
        <v>0</v>
      </c>
      <c r="R48" s="132">
        <f t="shared" si="11"/>
        <v>0</v>
      </c>
      <c r="S48" s="132">
        <f t="shared" si="11"/>
        <v>0</v>
      </c>
      <c r="T48" s="132"/>
      <c r="U48" s="206"/>
      <c r="V48" s="206">
        <f t="shared" si="3"/>
        <v>43</v>
      </c>
      <c r="W48" s="206"/>
      <c r="X48" s="132"/>
      <c r="Y48" s="132"/>
      <c r="Z48" s="132"/>
      <c r="AA48" s="132"/>
      <c r="AB48" s="132"/>
      <c r="AC48" s="132"/>
      <c r="AD48" s="132"/>
      <c r="AE48" s="132"/>
      <c r="AF48" s="132"/>
      <c r="AG48" s="132"/>
      <c r="AH48" s="132"/>
      <c r="AI48" s="132"/>
      <c r="AJ48" s="132"/>
      <c r="AK48" s="132"/>
    </row>
    <row r="49" spans="1:37" s="130" customFormat="1" ht="13.5" x14ac:dyDescent="0.3">
      <c r="A49" s="344"/>
      <c r="B49" s="157" t="s">
        <v>319</v>
      </c>
      <c r="C49" s="132">
        <f t="shared" si="9"/>
        <v>0</v>
      </c>
      <c r="D49" s="132">
        <f t="shared" si="8"/>
        <v>0</v>
      </c>
      <c r="E49" s="132">
        <f t="shared" si="8"/>
        <v>0</v>
      </c>
      <c r="F49" s="263"/>
      <c r="G49" s="263"/>
      <c r="H49" s="263"/>
      <c r="I49" s="263"/>
      <c r="J49" s="263"/>
      <c r="K49" s="263"/>
      <c r="L49" s="263"/>
      <c r="M49" s="263"/>
      <c r="N49" s="263"/>
      <c r="O49" s="263"/>
      <c r="P49" s="263"/>
      <c r="Q49" s="132">
        <f t="shared" si="10"/>
        <v>0</v>
      </c>
      <c r="R49" s="132">
        <f t="shared" si="11"/>
        <v>0</v>
      </c>
      <c r="S49" s="132">
        <f t="shared" si="11"/>
        <v>0</v>
      </c>
      <c r="T49" s="132"/>
      <c r="U49" s="206"/>
      <c r="V49" s="206">
        <f t="shared" si="3"/>
        <v>44</v>
      </c>
      <c r="W49" s="206"/>
      <c r="X49" s="132"/>
      <c r="Y49" s="132"/>
      <c r="Z49" s="132"/>
      <c r="AA49" s="132"/>
      <c r="AB49" s="132"/>
      <c r="AC49" s="132"/>
      <c r="AD49" s="132"/>
      <c r="AE49" s="132"/>
      <c r="AF49" s="132"/>
      <c r="AG49" s="132"/>
      <c r="AH49" s="132"/>
      <c r="AI49" s="132"/>
      <c r="AJ49" s="132"/>
      <c r="AK49" s="132"/>
    </row>
    <row r="50" spans="1:37" s="130" customFormat="1" ht="13.5" x14ac:dyDescent="0.3">
      <c r="A50" s="344"/>
      <c r="B50" s="157" t="s">
        <v>97</v>
      </c>
      <c r="C50" s="132">
        <f t="shared" si="9"/>
        <v>0</v>
      </c>
      <c r="D50" s="132">
        <f t="shared" si="8"/>
        <v>0</v>
      </c>
      <c r="E50" s="132">
        <f t="shared" si="8"/>
        <v>0</v>
      </c>
      <c r="F50" s="263"/>
      <c r="G50" s="263"/>
      <c r="H50" s="263"/>
      <c r="I50" s="263"/>
      <c r="J50" s="263"/>
      <c r="K50" s="263"/>
      <c r="L50" s="263"/>
      <c r="M50" s="263"/>
      <c r="N50" s="263"/>
      <c r="O50" s="263"/>
      <c r="P50" s="263"/>
      <c r="Q50" s="132">
        <f t="shared" si="10"/>
        <v>0</v>
      </c>
      <c r="R50" s="132">
        <f t="shared" si="11"/>
        <v>0</v>
      </c>
      <c r="S50" s="132">
        <f t="shared" si="11"/>
        <v>0</v>
      </c>
      <c r="T50" s="132"/>
      <c r="U50" s="206"/>
      <c r="V50" s="206">
        <f t="shared" si="3"/>
        <v>45</v>
      </c>
      <c r="W50" s="206"/>
      <c r="X50" s="132"/>
      <c r="Y50" s="132"/>
      <c r="Z50" s="132"/>
      <c r="AA50" s="132"/>
      <c r="AB50" s="132"/>
      <c r="AC50" s="132"/>
      <c r="AD50" s="132"/>
      <c r="AE50" s="132"/>
      <c r="AF50" s="132"/>
      <c r="AG50" s="132"/>
      <c r="AH50" s="132"/>
      <c r="AI50" s="132"/>
      <c r="AJ50" s="132"/>
      <c r="AK50" s="132"/>
    </row>
    <row r="51" spans="1:37" s="130" customFormat="1" ht="13.5" x14ac:dyDescent="0.3">
      <c r="A51" s="344"/>
      <c r="B51" s="157" t="s">
        <v>57</v>
      </c>
      <c r="C51" s="132">
        <f t="shared" si="9"/>
        <v>0</v>
      </c>
      <c r="D51" s="132">
        <f t="shared" si="8"/>
        <v>0</v>
      </c>
      <c r="E51" s="132">
        <f t="shared" si="8"/>
        <v>0</v>
      </c>
      <c r="F51" s="263"/>
      <c r="G51" s="263"/>
      <c r="H51" s="263"/>
      <c r="I51" s="263"/>
      <c r="J51" s="263"/>
      <c r="K51" s="263"/>
      <c r="L51" s="263"/>
      <c r="M51" s="263"/>
      <c r="N51" s="263"/>
      <c r="O51" s="263"/>
      <c r="P51" s="263"/>
      <c r="Q51" s="132">
        <f t="shared" si="10"/>
        <v>0</v>
      </c>
      <c r="R51" s="132">
        <f t="shared" si="11"/>
        <v>0</v>
      </c>
      <c r="S51" s="132">
        <f t="shared" si="11"/>
        <v>0</v>
      </c>
      <c r="T51" s="132"/>
      <c r="U51" s="206"/>
      <c r="V51" s="206">
        <f t="shared" si="3"/>
        <v>46</v>
      </c>
      <c r="W51" s="206"/>
      <c r="X51" s="132"/>
      <c r="Y51" s="132"/>
      <c r="Z51" s="132"/>
      <c r="AA51" s="132"/>
      <c r="AB51" s="132"/>
      <c r="AC51" s="132"/>
      <c r="AD51" s="132"/>
      <c r="AE51" s="132"/>
      <c r="AF51" s="132"/>
      <c r="AG51" s="132"/>
      <c r="AH51" s="132"/>
      <c r="AI51" s="132"/>
      <c r="AJ51" s="132"/>
      <c r="AK51" s="132"/>
    </row>
    <row r="52" spans="1:37" s="130" customFormat="1" ht="13.5" x14ac:dyDescent="0.3">
      <c r="A52" s="344"/>
      <c r="B52" s="157" t="s">
        <v>58</v>
      </c>
      <c r="C52" s="132">
        <f t="shared" si="9"/>
        <v>0</v>
      </c>
      <c r="D52" s="132">
        <f t="shared" si="8"/>
        <v>0</v>
      </c>
      <c r="E52" s="132">
        <f t="shared" si="8"/>
        <v>0</v>
      </c>
      <c r="F52" s="263"/>
      <c r="G52" s="263"/>
      <c r="H52" s="263"/>
      <c r="I52" s="263"/>
      <c r="J52" s="263"/>
      <c r="K52" s="263"/>
      <c r="L52" s="263"/>
      <c r="M52" s="263"/>
      <c r="N52" s="263"/>
      <c r="O52" s="263"/>
      <c r="P52" s="263"/>
      <c r="Q52" s="132">
        <f t="shared" si="10"/>
        <v>0</v>
      </c>
      <c r="R52" s="132">
        <f t="shared" si="11"/>
        <v>0</v>
      </c>
      <c r="S52" s="132">
        <f t="shared" si="11"/>
        <v>0</v>
      </c>
      <c r="T52" s="132"/>
      <c r="U52" s="206"/>
      <c r="V52" s="206">
        <f t="shared" si="3"/>
        <v>47</v>
      </c>
      <c r="W52" s="206"/>
      <c r="X52" s="132"/>
      <c r="Y52" s="132"/>
      <c r="Z52" s="132"/>
      <c r="AA52" s="132"/>
      <c r="AB52" s="132"/>
      <c r="AC52" s="132"/>
      <c r="AD52" s="132"/>
      <c r="AE52" s="132"/>
      <c r="AF52" s="132"/>
      <c r="AG52" s="132"/>
      <c r="AH52" s="132"/>
      <c r="AI52" s="132"/>
      <c r="AJ52" s="132"/>
      <c r="AK52" s="132"/>
    </row>
    <row r="53" spans="1:37" s="130" customFormat="1" ht="13.5" x14ac:dyDescent="0.3">
      <c r="A53" s="344"/>
      <c r="B53" s="157" t="s">
        <v>59</v>
      </c>
      <c r="C53" s="132">
        <f t="shared" si="9"/>
        <v>0</v>
      </c>
      <c r="D53" s="132">
        <f t="shared" si="8"/>
        <v>0</v>
      </c>
      <c r="E53" s="132">
        <f t="shared" si="8"/>
        <v>0</v>
      </c>
      <c r="F53" s="263"/>
      <c r="G53" s="263"/>
      <c r="H53" s="263"/>
      <c r="I53" s="263"/>
      <c r="J53" s="263"/>
      <c r="K53" s="263"/>
      <c r="L53" s="263"/>
      <c r="M53" s="263"/>
      <c r="N53" s="263"/>
      <c r="O53" s="263"/>
      <c r="P53" s="263"/>
      <c r="Q53" s="132">
        <f t="shared" si="10"/>
        <v>0</v>
      </c>
      <c r="R53" s="132">
        <f t="shared" si="11"/>
        <v>0</v>
      </c>
      <c r="S53" s="132">
        <f t="shared" si="11"/>
        <v>0</v>
      </c>
      <c r="T53" s="132"/>
      <c r="U53" s="206"/>
      <c r="V53" s="206">
        <f t="shared" si="3"/>
        <v>48</v>
      </c>
      <c r="W53" s="206"/>
      <c r="X53" s="132"/>
      <c r="Y53" s="132"/>
      <c r="Z53" s="132"/>
      <c r="AA53" s="132"/>
      <c r="AB53" s="132"/>
      <c r="AC53" s="132"/>
      <c r="AD53" s="132"/>
      <c r="AE53" s="132"/>
      <c r="AF53" s="132"/>
      <c r="AG53" s="132"/>
      <c r="AH53" s="132"/>
      <c r="AI53" s="132"/>
      <c r="AJ53" s="132"/>
      <c r="AK53" s="132"/>
    </row>
    <row r="54" spans="1:37" s="130" customFormat="1" ht="13.5" x14ac:dyDescent="0.3">
      <c r="A54" s="344"/>
      <c r="B54" s="157" t="s">
        <v>60</v>
      </c>
      <c r="C54" s="132">
        <f t="shared" si="9"/>
        <v>0</v>
      </c>
      <c r="D54" s="132">
        <f t="shared" si="8"/>
        <v>0</v>
      </c>
      <c r="E54" s="132">
        <f t="shared" si="8"/>
        <v>0</v>
      </c>
      <c r="F54" s="263"/>
      <c r="G54" s="263"/>
      <c r="H54" s="263"/>
      <c r="I54" s="263"/>
      <c r="J54" s="263"/>
      <c r="K54" s="263"/>
      <c r="L54" s="263"/>
      <c r="M54" s="263"/>
      <c r="N54" s="263"/>
      <c r="O54" s="263"/>
      <c r="P54" s="263"/>
      <c r="Q54" s="132">
        <f t="shared" si="10"/>
        <v>0</v>
      </c>
      <c r="R54" s="132">
        <f t="shared" si="11"/>
        <v>0</v>
      </c>
      <c r="S54" s="132">
        <f t="shared" si="11"/>
        <v>0</v>
      </c>
      <c r="T54" s="132"/>
      <c r="U54" s="206"/>
      <c r="V54" s="206">
        <f t="shared" si="3"/>
        <v>49</v>
      </c>
      <c r="W54" s="206"/>
      <c r="X54" s="132"/>
      <c r="Y54" s="132"/>
      <c r="Z54" s="132"/>
      <c r="AA54" s="132"/>
      <c r="AB54" s="132"/>
      <c r="AC54" s="132"/>
      <c r="AD54" s="132"/>
      <c r="AE54" s="132"/>
      <c r="AF54" s="132"/>
      <c r="AG54" s="132"/>
      <c r="AH54" s="132"/>
      <c r="AI54" s="132"/>
      <c r="AJ54" s="132"/>
      <c r="AK54" s="132"/>
    </row>
    <row r="55" spans="1:37" s="130" customFormat="1" ht="13.5" x14ac:dyDescent="0.3">
      <c r="A55" s="344"/>
      <c r="B55" s="157" t="s">
        <v>61</v>
      </c>
      <c r="C55" s="132">
        <f t="shared" si="9"/>
        <v>0</v>
      </c>
      <c r="D55" s="132">
        <f t="shared" si="8"/>
        <v>0</v>
      </c>
      <c r="E55" s="132">
        <f t="shared" si="8"/>
        <v>0</v>
      </c>
      <c r="F55" s="263"/>
      <c r="G55" s="263"/>
      <c r="H55" s="263"/>
      <c r="I55" s="263"/>
      <c r="J55" s="263"/>
      <c r="K55" s="263"/>
      <c r="L55" s="263"/>
      <c r="M55" s="263"/>
      <c r="N55" s="263"/>
      <c r="O55" s="263"/>
      <c r="P55" s="263"/>
      <c r="Q55" s="132">
        <f t="shared" si="10"/>
        <v>0</v>
      </c>
      <c r="R55" s="132">
        <f t="shared" si="11"/>
        <v>0</v>
      </c>
      <c r="S55" s="132">
        <f t="shared" si="11"/>
        <v>0</v>
      </c>
      <c r="T55" s="132"/>
      <c r="U55" s="206"/>
      <c r="V55" s="206">
        <f t="shared" si="3"/>
        <v>50</v>
      </c>
      <c r="W55" s="206"/>
      <c r="X55" s="132"/>
      <c r="Y55" s="132"/>
      <c r="Z55" s="132"/>
      <c r="AA55" s="132"/>
      <c r="AB55" s="132"/>
      <c r="AC55" s="132"/>
      <c r="AD55" s="132"/>
      <c r="AE55" s="132"/>
      <c r="AF55" s="132"/>
      <c r="AG55" s="132"/>
      <c r="AH55" s="132"/>
      <c r="AI55" s="132"/>
      <c r="AJ55" s="132"/>
      <c r="AK55" s="132"/>
    </row>
    <row r="56" spans="1:37" s="130" customFormat="1" ht="14.25" thickBot="1" x14ac:dyDescent="0.35">
      <c r="A56" s="344"/>
      <c r="B56" s="264" t="s">
        <v>98</v>
      </c>
      <c r="C56" s="265">
        <f t="shared" ref="C56:S56" si="12">SUM(C39:C55)</f>
        <v>0</v>
      </c>
      <c r="D56" s="265">
        <f t="shared" si="12"/>
        <v>0</v>
      </c>
      <c r="E56" s="265">
        <f t="shared" si="12"/>
        <v>0</v>
      </c>
      <c r="F56" s="265">
        <f t="shared" si="12"/>
        <v>0</v>
      </c>
      <c r="G56" s="265">
        <f t="shared" si="12"/>
        <v>0</v>
      </c>
      <c r="H56" s="265">
        <f t="shared" si="12"/>
        <v>0</v>
      </c>
      <c r="I56" s="265">
        <f t="shared" si="12"/>
        <v>0</v>
      </c>
      <c r="J56" s="265">
        <f t="shared" si="12"/>
        <v>0</v>
      </c>
      <c r="K56" s="265">
        <f t="shared" si="12"/>
        <v>0</v>
      </c>
      <c r="L56" s="265">
        <f t="shared" si="12"/>
        <v>0</v>
      </c>
      <c r="M56" s="265">
        <f t="shared" si="12"/>
        <v>0</v>
      </c>
      <c r="N56" s="265">
        <f t="shared" si="12"/>
        <v>0</v>
      </c>
      <c r="O56" s="265">
        <f t="shared" si="12"/>
        <v>0</v>
      </c>
      <c r="P56" s="265">
        <f t="shared" si="12"/>
        <v>0</v>
      </c>
      <c r="Q56" s="265">
        <f t="shared" si="12"/>
        <v>0</v>
      </c>
      <c r="R56" s="265">
        <f t="shared" si="12"/>
        <v>0</v>
      </c>
      <c r="S56" s="265">
        <f t="shared" si="12"/>
        <v>0</v>
      </c>
      <c r="T56" s="132"/>
      <c r="U56" s="206" t="str">
        <f>RIGHT(A39,4)&amp;"reseau"</f>
        <v>2020reseau</v>
      </c>
      <c r="V56" s="206">
        <f t="shared" si="3"/>
        <v>51</v>
      </c>
      <c r="W56" s="206"/>
      <c r="X56" s="132"/>
      <c r="Y56" s="132"/>
      <c r="Z56" s="132"/>
      <c r="AA56" s="132"/>
      <c r="AB56" s="132"/>
      <c r="AC56" s="132"/>
      <c r="AD56" s="132"/>
      <c r="AE56" s="132"/>
      <c r="AF56" s="132"/>
      <c r="AG56" s="132"/>
      <c r="AH56" s="132"/>
      <c r="AI56" s="132"/>
      <c r="AJ56" s="132"/>
      <c r="AK56" s="132"/>
    </row>
    <row r="57" spans="1:37" s="130" customFormat="1" ht="13.5" x14ac:dyDescent="0.3">
      <c r="A57" s="344"/>
      <c r="C57" s="132"/>
      <c r="D57" s="132"/>
      <c r="E57" s="132"/>
      <c r="F57" s="132"/>
      <c r="G57" s="132"/>
      <c r="H57" s="132"/>
      <c r="I57" s="132"/>
      <c r="J57" s="132"/>
      <c r="K57" s="132"/>
      <c r="L57" s="132"/>
      <c r="M57" s="132"/>
      <c r="N57" s="132"/>
      <c r="O57" s="132"/>
      <c r="P57" s="132"/>
      <c r="Q57" s="132"/>
      <c r="R57" s="132"/>
      <c r="S57" s="132"/>
      <c r="T57" s="132"/>
      <c r="U57" s="206"/>
      <c r="V57" s="206">
        <f t="shared" si="3"/>
        <v>52</v>
      </c>
      <c r="W57" s="206"/>
      <c r="X57" s="132"/>
      <c r="Y57" s="132"/>
      <c r="Z57" s="132"/>
      <c r="AA57" s="132"/>
      <c r="AB57" s="132"/>
      <c r="AC57" s="132"/>
      <c r="AD57" s="132"/>
      <c r="AE57" s="132"/>
      <c r="AF57" s="132"/>
      <c r="AG57" s="132"/>
      <c r="AH57" s="132"/>
      <c r="AI57" s="132"/>
      <c r="AJ57" s="132"/>
      <c r="AK57" s="132"/>
    </row>
    <row r="58" spans="1:37" s="130" customFormat="1" ht="13.5" x14ac:dyDescent="0.3">
      <c r="A58" s="344"/>
      <c r="B58" s="157" t="s">
        <v>96</v>
      </c>
      <c r="C58" s="132">
        <f t="shared" ref="C58:E69" si="13">Q25</f>
        <v>0</v>
      </c>
      <c r="D58" s="132">
        <f t="shared" si="13"/>
        <v>0</v>
      </c>
      <c r="E58" s="132">
        <f t="shared" si="13"/>
        <v>0</v>
      </c>
      <c r="F58" s="263"/>
      <c r="G58" s="263"/>
      <c r="H58" s="263"/>
      <c r="I58" s="263"/>
      <c r="J58" s="263"/>
      <c r="K58" s="263"/>
      <c r="L58" s="263"/>
      <c r="M58" s="263"/>
      <c r="N58" s="263"/>
      <c r="O58" s="263"/>
      <c r="P58" s="263"/>
      <c r="Q58" s="132">
        <f>SUM(C58,F58:J58,M58:N58)</f>
        <v>0</v>
      </c>
      <c r="R58" s="132">
        <f>SUM(D58,K58,O58)</f>
        <v>0</v>
      </c>
      <c r="S58" s="132">
        <f>SUM(E58,L58,P58)</f>
        <v>0</v>
      </c>
      <c r="T58" s="132"/>
      <c r="U58" s="206"/>
      <c r="V58" s="206">
        <f t="shared" si="3"/>
        <v>53</v>
      </c>
      <c r="W58" s="206"/>
      <c r="X58" s="132"/>
      <c r="Y58" s="132"/>
      <c r="Z58" s="132"/>
      <c r="AA58" s="132"/>
      <c r="AB58" s="132"/>
      <c r="AC58" s="132"/>
      <c r="AD58" s="132"/>
      <c r="AE58" s="132"/>
      <c r="AF58" s="132"/>
      <c r="AG58" s="132"/>
      <c r="AH58" s="132"/>
      <c r="AI58" s="132"/>
      <c r="AJ58" s="132"/>
      <c r="AK58" s="132"/>
    </row>
    <row r="59" spans="1:37" s="130" customFormat="1" ht="13.5" x14ac:dyDescent="0.3">
      <c r="A59" s="344"/>
      <c r="B59" s="157" t="s">
        <v>99</v>
      </c>
      <c r="C59" s="132">
        <f t="shared" si="13"/>
        <v>0</v>
      </c>
      <c r="D59" s="132">
        <f t="shared" si="13"/>
        <v>0</v>
      </c>
      <c r="E59" s="132">
        <f t="shared" si="13"/>
        <v>0</v>
      </c>
      <c r="F59" s="263"/>
      <c r="G59" s="263"/>
      <c r="H59" s="263"/>
      <c r="I59" s="263"/>
      <c r="J59" s="263"/>
      <c r="K59" s="263"/>
      <c r="L59" s="263"/>
      <c r="M59" s="263"/>
      <c r="N59" s="263"/>
      <c r="O59" s="263"/>
      <c r="P59" s="263"/>
      <c r="Q59" s="132">
        <f>SUM(C59,F59:J59,M59:N59)</f>
        <v>0</v>
      </c>
      <c r="R59" s="132">
        <f>SUM(D59,K59,O59)</f>
        <v>0</v>
      </c>
      <c r="S59" s="132">
        <f>SUM(E59,L59,P59)</f>
        <v>0</v>
      </c>
      <c r="T59" s="132"/>
      <c r="U59" s="206"/>
      <c r="V59" s="206">
        <f t="shared" si="3"/>
        <v>54</v>
      </c>
      <c r="W59" s="206"/>
      <c r="X59" s="132"/>
      <c r="Y59" s="132"/>
      <c r="Z59" s="132"/>
      <c r="AA59" s="132"/>
      <c r="AB59" s="132"/>
      <c r="AC59" s="132"/>
      <c r="AD59" s="132"/>
      <c r="AE59" s="132"/>
      <c r="AF59" s="132"/>
      <c r="AG59" s="132"/>
      <c r="AH59" s="132"/>
      <c r="AI59" s="132"/>
      <c r="AJ59" s="132"/>
      <c r="AK59" s="132"/>
    </row>
    <row r="60" spans="1:37" s="130" customFormat="1" ht="13.5" x14ac:dyDescent="0.3">
      <c r="A60" s="344"/>
      <c r="B60" s="157" t="s">
        <v>100</v>
      </c>
      <c r="C60" s="132">
        <f t="shared" si="13"/>
        <v>0</v>
      </c>
      <c r="D60" s="132">
        <f t="shared" si="13"/>
        <v>0</v>
      </c>
      <c r="E60" s="132">
        <f t="shared" si="13"/>
        <v>0</v>
      </c>
      <c r="F60" s="263"/>
      <c r="G60" s="263"/>
      <c r="H60" s="263"/>
      <c r="I60" s="263"/>
      <c r="J60" s="263"/>
      <c r="K60" s="263"/>
      <c r="L60" s="263"/>
      <c r="M60" s="263"/>
      <c r="N60" s="263"/>
      <c r="O60" s="263"/>
      <c r="P60" s="263"/>
      <c r="Q60" s="132">
        <f t="shared" ref="Q60:Q68" si="14">SUM(C60,F60:J60,M60:N60)</f>
        <v>0</v>
      </c>
      <c r="R60" s="132">
        <f t="shared" ref="R60:S68" si="15">SUM(D60,K60,O60)</f>
        <v>0</v>
      </c>
      <c r="S60" s="132">
        <f t="shared" si="15"/>
        <v>0</v>
      </c>
      <c r="T60" s="132"/>
      <c r="U60" s="206"/>
      <c r="V60" s="206">
        <f t="shared" si="3"/>
        <v>55</v>
      </c>
      <c r="W60" s="206"/>
      <c r="X60" s="132"/>
      <c r="Y60" s="132"/>
      <c r="Z60" s="132"/>
      <c r="AA60" s="132"/>
      <c r="AB60" s="132"/>
      <c r="AC60" s="132"/>
      <c r="AD60" s="132"/>
      <c r="AE60" s="132"/>
      <c r="AF60" s="132"/>
      <c r="AG60" s="132"/>
      <c r="AH60" s="132"/>
      <c r="AI60" s="132"/>
      <c r="AJ60" s="132"/>
      <c r="AK60" s="132"/>
    </row>
    <row r="61" spans="1:37" s="130" customFormat="1" ht="13.5" x14ac:dyDescent="0.3">
      <c r="A61" s="344"/>
      <c r="B61" s="157" t="s">
        <v>101</v>
      </c>
      <c r="C61" s="132">
        <f t="shared" si="13"/>
        <v>0</v>
      </c>
      <c r="D61" s="132">
        <f t="shared" si="13"/>
        <v>0</v>
      </c>
      <c r="E61" s="132">
        <f t="shared" si="13"/>
        <v>0</v>
      </c>
      <c r="F61" s="263"/>
      <c r="G61" s="263"/>
      <c r="H61" s="263"/>
      <c r="I61" s="263"/>
      <c r="J61" s="263"/>
      <c r="K61" s="263"/>
      <c r="L61" s="263"/>
      <c r="M61" s="263"/>
      <c r="N61" s="263"/>
      <c r="O61" s="263"/>
      <c r="P61" s="263"/>
      <c r="Q61" s="132">
        <f t="shared" si="14"/>
        <v>0</v>
      </c>
      <c r="R61" s="132">
        <f t="shared" si="15"/>
        <v>0</v>
      </c>
      <c r="S61" s="132">
        <f t="shared" si="15"/>
        <v>0</v>
      </c>
      <c r="T61" s="132"/>
      <c r="U61" s="206"/>
      <c r="V61" s="206">
        <f t="shared" si="3"/>
        <v>56</v>
      </c>
      <c r="W61" s="206"/>
      <c r="X61" s="132"/>
      <c r="Y61" s="132"/>
      <c r="Z61" s="132"/>
      <c r="AA61" s="132"/>
      <c r="AB61" s="132"/>
      <c r="AC61" s="132"/>
      <c r="AD61" s="132"/>
      <c r="AE61" s="132"/>
      <c r="AF61" s="132"/>
      <c r="AG61" s="132"/>
      <c r="AH61" s="132"/>
      <c r="AI61" s="132"/>
      <c r="AJ61" s="132"/>
      <c r="AK61" s="132"/>
    </row>
    <row r="62" spans="1:37" s="130" customFormat="1" ht="13.5" x14ac:dyDescent="0.3">
      <c r="A62" s="344"/>
      <c r="B62" s="157" t="s">
        <v>102</v>
      </c>
      <c r="C62" s="132">
        <f t="shared" si="13"/>
        <v>0</v>
      </c>
      <c r="D62" s="132">
        <f t="shared" si="13"/>
        <v>0</v>
      </c>
      <c r="E62" s="132">
        <f t="shared" si="13"/>
        <v>0</v>
      </c>
      <c r="F62" s="263"/>
      <c r="G62" s="263"/>
      <c r="H62" s="263"/>
      <c r="I62" s="263"/>
      <c r="J62" s="263"/>
      <c r="K62" s="263"/>
      <c r="L62" s="263"/>
      <c r="M62" s="263"/>
      <c r="N62" s="263"/>
      <c r="O62" s="263"/>
      <c r="P62" s="263"/>
      <c r="Q62" s="132">
        <f t="shared" si="14"/>
        <v>0</v>
      </c>
      <c r="R62" s="132">
        <f t="shared" si="15"/>
        <v>0</v>
      </c>
      <c r="S62" s="132">
        <f t="shared" si="15"/>
        <v>0</v>
      </c>
      <c r="T62" s="132"/>
      <c r="U62" s="206"/>
      <c r="V62" s="206">
        <f t="shared" si="3"/>
        <v>57</v>
      </c>
      <c r="W62" s="206"/>
      <c r="X62" s="132"/>
      <c r="Y62" s="132"/>
      <c r="Z62" s="132"/>
      <c r="AA62" s="132"/>
      <c r="AB62" s="132"/>
      <c r="AC62" s="132"/>
      <c r="AD62" s="132"/>
      <c r="AE62" s="132"/>
      <c r="AF62" s="132"/>
      <c r="AG62" s="132"/>
      <c r="AH62" s="132"/>
      <c r="AI62" s="132"/>
      <c r="AJ62" s="132"/>
      <c r="AK62" s="132"/>
    </row>
    <row r="63" spans="1:37" s="130" customFormat="1" ht="13.5" x14ac:dyDescent="0.3">
      <c r="A63" s="344"/>
      <c r="B63" s="157" t="s">
        <v>103</v>
      </c>
      <c r="C63" s="132">
        <f t="shared" si="13"/>
        <v>0</v>
      </c>
      <c r="D63" s="132">
        <f t="shared" si="13"/>
        <v>0</v>
      </c>
      <c r="E63" s="132">
        <f t="shared" si="13"/>
        <v>0</v>
      </c>
      <c r="F63" s="263"/>
      <c r="G63" s="263"/>
      <c r="H63" s="263"/>
      <c r="I63" s="263"/>
      <c r="J63" s="263"/>
      <c r="K63" s="263"/>
      <c r="L63" s="263"/>
      <c r="M63" s="263"/>
      <c r="N63" s="263"/>
      <c r="O63" s="263"/>
      <c r="P63" s="263"/>
      <c r="Q63" s="132">
        <f t="shared" si="14"/>
        <v>0</v>
      </c>
      <c r="R63" s="132">
        <f t="shared" si="15"/>
        <v>0</v>
      </c>
      <c r="S63" s="132">
        <f t="shared" si="15"/>
        <v>0</v>
      </c>
      <c r="T63" s="132"/>
      <c r="U63" s="206"/>
      <c r="V63" s="206">
        <f t="shared" si="3"/>
        <v>58</v>
      </c>
      <c r="W63" s="206"/>
      <c r="X63" s="132"/>
      <c r="Y63" s="132"/>
      <c r="Z63" s="132"/>
      <c r="AA63" s="132"/>
      <c r="AB63" s="132"/>
      <c r="AC63" s="132"/>
      <c r="AD63" s="132"/>
      <c r="AE63" s="132"/>
      <c r="AF63" s="132"/>
      <c r="AG63" s="132"/>
      <c r="AH63" s="132"/>
      <c r="AI63" s="132"/>
      <c r="AJ63" s="132"/>
      <c r="AK63" s="132"/>
    </row>
    <row r="64" spans="1:37" s="130" customFormat="1" ht="13.5" x14ac:dyDescent="0.3">
      <c r="A64" s="344"/>
      <c r="B64" s="157" t="s">
        <v>104</v>
      </c>
      <c r="C64" s="132">
        <f t="shared" si="13"/>
        <v>0</v>
      </c>
      <c r="D64" s="132">
        <f t="shared" si="13"/>
        <v>0</v>
      </c>
      <c r="E64" s="132">
        <f t="shared" si="13"/>
        <v>0</v>
      </c>
      <c r="F64" s="263"/>
      <c r="G64" s="263"/>
      <c r="H64" s="263"/>
      <c r="I64" s="263"/>
      <c r="J64" s="263"/>
      <c r="K64" s="263"/>
      <c r="L64" s="263"/>
      <c r="M64" s="263"/>
      <c r="N64" s="263"/>
      <c r="O64" s="263"/>
      <c r="P64" s="263"/>
      <c r="Q64" s="132">
        <f t="shared" si="14"/>
        <v>0</v>
      </c>
      <c r="R64" s="132">
        <f t="shared" si="15"/>
        <v>0</v>
      </c>
      <c r="S64" s="132">
        <f t="shared" si="15"/>
        <v>0</v>
      </c>
      <c r="T64" s="132"/>
      <c r="U64" s="206"/>
      <c r="V64" s="206">
        <f t="shared" si="3"/>
        <v>59</v>
      </c>
      <c r="W64" s="206"/>
      <c r="X64" s="132"/>
      <c r="Y64" s="132"/>
      <c r="Z64" s="132"/>
      <c r="AA64" s="132"/>
      <c r="AB64" s="132"/>
      <c r="AC64" s="132"/>
      <c r="AD64" s="132"/>
      <c r="AE64" s="132"/>
      <c r="AF64" s="132"/>
      <c r="AG64" s="132"/>
      <c r="AH64" s="132"/>
      <c r="AI64" s="132"/>
      <c r="AJ64" s="132"/>
      <c r="AK64" s="132"/>
    </row>
    <row r="65" spans="1:37" s="130" customFormat="1" ht="13.5" x14ac:dyDescent="0.3">
      <c r="A65" s="344"/>
      <c r="B65" s="157" t="s">
        <v>57</v>
      </c>
      <c r="C65" s="132">
        <f t="shared" si="13"/>
        <v>0</v>
      </c>
      <c r="D65" s="132">
        <f t="shared" si="13"/>
        <v>0</v>
      </c>
      <c r="E65" s="132">
        <f t="shared" si="13"/>
        <v>0</v>
      </c>
      <c r="F65" s="263"/>
      <c r="G65" s="263"/>
      <c r="H65" s="263"/>
      <c r="I65" s="263"/>
      <c r="J65" s="263"/>
      <c r="K65" s="263"/>
      <c r="L65" s="263"/>
      <c r="M65" s="263"/>
      <c r="N65" s="263"/>
      <c r="O65" s="263"/>
      <c r="P65" s="263"/>
      <c r="Q65" s="132">
        <f t="shared" si="14"/>
        <v>0</v>
      </c>
      <c r="R65" s="132">
        <f t="shared" si="15"/>
        <v>0</v>
      </c>
      <c r="S65" s="132">
        <f t="shared" si="15"/>
        <v>0</v>
      </c>
      <c r="T65" s="132"/>
      <c r="U65" s="206"/>
      <c r="V65" s="206">
        <f t="shared" si="3"/>
        <v>60</v>
      </c>
      <c r="W65" s="206"/>
      <c r="X65" s="132"/>
      <c r="Y65" s="132"/>
      <c r="Z65" s="132"/>
      <c r="AA65" s="132"/>
      <c r="AB65" s="132"/>
      <c r="AC65" s="132"/>
      <c r="AD65" s="132"/>
      <c r="AE65" s="132"/>
      <c r="AF65" s="132"/>
      <c r="AG65" s="132"/>
      <c r="AH65" s="132"/>
      <c r="AI65" s="132"/>
      <c r="AJ65" s="132"/>
      <c r="AK65" s="132"/>
    </row>
    <row r="66" spans="1:37" s="130" customFormat="1" ht="13.5" x14ac:dyDescent="0.3">
      <c r="A66" s="344"/>
      <c r="B66" s="157" t="s">
        <v>58</v>
      </c>
      <c r="C66" s="132">
        <f t="shared" si="13"/>
        <v>0</v>
      </c>
      <c r="D66" s="132">
        <f t="shared" si="13"/>
        <v>0</v>
      </c>
      <c r="E66" s="132">
        <f t="shared" si="13"/>
        <v>0</v>
      </c>
      <c r="F66" s="263"/>
      <c r="G66" s="263"/>
      <c r="H66" s="263"/>
      <c r="I66" s="263"/>
      <c r="J66" s="263"/>
      <c r="K66" s="263"/>
      <c r="L66" s="263"/>
      <c r="M66" s="263"/>
      <c r="N66" s="263"/>
      <c r="O66" s="263"/>
      <c r="P66" s="263"/>
      <c r="Q66" s="132">
        <f t="shared" si="14"/>
        <v>0</v>
      </c>
      <c r="R66" s="132">
        <f t="shared" si="15"/>
        <v>0</v>
      </c>
      <c r="S66" s="132">
        <f t="shared" si="15"/>
        <v>0</v>
      </c>
      <c r="T66" s="132"/>
      <c r="U66" s="206"/>
      <c r="V66" s="206">
        <f t="shared" si="3"/>
        <v>61</v>
      </c>
      <c r="W66" s="206"/>
      <c r="X66" s="132"/>
      <c r="Y66" s="132"/>
      <c r="Z66" s="132"/>
      <c r="AA66" s="132"/>
      <c r="AB66" s="132"/>
      <c r="AC66" s="132"/>
      <c r="AD66" s="132"/>
      <c r="AE66" s="132"/>
      <c r="AF66" s="132"/>
      <c r="AG66" s="132"/>
      <c r="AH66" s="132"/>
      <c r="AI66" s="132"/>
      <c r="AJ66" s="132"/>
      <c r="AK66" s="132"/>
    </row>
    <row r="67" spans="1:37" s="130" customFormat="1" ht="13.5" x14ac:dyDescent="0.3">
      <c r="A67" s="344"/>
      <c r="B67" s="157" t="s">
        <v>59</v>
      </c>
      <c r="C67" s="132">
        <f t="shared" si="13"/>
        <v>0</v>
      </c>
      <c r="D67" s="132">
        <f t="shared" si="13"/>
        <v>0</v>
      </c>
      <c r="E67" s="132">
        <f t="shared" si="13"/>
        <v>0</v>
      </c>
      <c r="F67" s="263"/>
      <c r="G67" s="263"/>
      <c r="H67" s="263"/>
      <c r="I67" s="263"/>
      <c r="J67" s="263"/>
      <c r="K67" s="263"/>
      <c r="L67" s="263"/>
      <c r="M67" s="263"/>
      <c r="N67" s="263"/>
      <c r="O67" s="263"/>
      <c r="P67" s="263"/>
      <c r="Q67" s="132">
        <f t="shared" si="14"/>
        <v>0</v>
      </c>
      <c r="R67" s="132">
        <f t="shared" si="15"/>
        <v>0</v>
      </c>
      <c r="S67" s="132">
        <f t="shared" si="15"/>
        <v>0</v>
      </c>
      <c r="T67" s="132"/>
      <c r="U67" s="206"/>
      <c r="V67" s="206">
        <f t="shared" si="3"/>
        <v>62</v>
      </c>
      <c r="W67" s="206"/>
      <c r="X67" s="132"/>
      <c r="Y67" s="132"/>
      <c r="Z67" s="132"/>
      <c r="AA67" s="132"/>
      <c r="AB67" s="132"/>
      <c r="AC67" s="132"/>
      <c r="AD67" s="132"/>
      <c r="AE67" s="132"/>
      <c r="AF67" s="132"/>
      <c r="AG67" s="132"/>
      <c r="AH67" s="132"/>
      <c r="AI67" s="132"/>
      <c r="AJ67" s="132"/>
      <c r="AK67" s="132"/>
    </row>
    <row r="68" spans="1:37" s="130" customFormat="1" ht="13.5" x14ac:dyDescent="0.3">
      <c r="A68" s="344"/>
      <c r="B68" s="157" t="s">
        <v>60</v>
      </c>
      <c r="C68" s="132">
        <f t="shared" si="13"/>
        <v>0</v>
      </c>
      <c r="D68" s="132">
        <f t="shared" si="13"/>
        <v>0</v>
      </c>
      <c r="E68" s="132">
        <f t="shared" si="13"/>
        <v>0</v>
      </c>
      <c r="F68" s="263"/>
      <c r="G68" s="263"/>
      <c r="H68" s="263"/>
      <c r="I68" s="263"/>
      <c r="J68" s="263"/>
      <c r="K68" s="263"/>
      <c r="L68" s="263"/>
      <c r="M68" s="263"/>
      <c r="N68" s="263"/>
      <c r="O68" s="263"/>
      <c r="P68" s="263"/>
      <c r="Q68" s="132">
        <f t="shared" si="14"/>
        <v>0</v>
      </c>
      <c r="R68" s="132">
        <f t="shared" si="15"/>
        <v>0</v>
      </c>
      <c r="S68" s="132">
        <f t="shared" si="15"/>
        <v>0</v>
      </c>
      <c r="T68" s="132"/>
      <c r="U68" s="206"/>
      <c r="V68" s="206">
        <f t="shared" si="3"/>
        <v>63</v>
      </c>
      <c r="W68" s="206"/>
      <c r="X68" s="132"/>
      <c r="Y68" s="132"/>
      <c r="Z68" s="132"/>
      <c r="AA68" s="132"/>
      <c r="AB68" s="132"/>
      <c r="AC68" s="132"/>
      <c r="AD68" s="132"/>
      <c r="AE68" s="132"/>
      <c r="AF68" s="132"/>
      <c r="AG68" s="132"/>
      <c r="AH68" s="132"/>
      <c r="AI68" s="132"/>
      <c r="AJ68" s="132"/>
      <c r="AK68" s="132"/>
    </row>
    <row r="69" spans="1:37" s="130" customFormat="1" ht="13.5" x14ac:dyDescent="0.3">
      <c r="A69" s="344"/>
      <c r="B69" s="157" t="s">
        <v>61</v>
      </c>
      <c r="C69" s="132">
        <f t="shared" si="13"/>
        <v>0</v>
      </c>
      <c r="D69" s="132">
        <f t="shared" si="13"/>
        <v>0</v>
      </c>
      <c r="E69" s="132">
        <f t="shared" si="13"/>
        <v>0</v>
      </c>
      <c r="F69" s="263"/>
      <c r="G69" s="263"/>
      <c r="H69" s="263"/>
      <c r="I69" s="263"/>
      <c r="J69" s="263"/>
      <c r="K69" s="263"/>
      <c r="L69" s="263"/>
      <c r="M69" s="263"/>
      <c r="N69" s="263"/>
      <c r="O69" s="263"/>
      <c r="P69" s="263"/>
      <c r="Q69" s="132">
        <f>SUM(C69,F69:J69,M69:N69)</f>
        <v>0</v>
      </c>
      <c r="R69" s="132">
        <f>SUM(D69,K69,O69)</f>
        <v>0</v>
      </c>
      <c r="S69" s="132">
        <f>SUM(E69,L69,P69)</f>
        <v>0</v>
      </c>
      <c r="T69" s="132"/>
      <c r="U69" s="206"/>
      <c r="V69" s="206">
        <f t="shared" si="3"/>
        <v>64</v>
      </c>
      <c r="W69" s="206"/>
      <c r="X69" s="132"/>
      <c r="Y69" s="132"/>
      <c r="Z69" s="132"/>
      <c r="AA69" s="132"/>
      <c r="AB69" s="132"/>
      <c r="AC69" s="132"/>
      <c r="AD69" s="132"/>
      <c r="AE69" s="132"/>
      <c r="AF69" s="132"/>
      <c r="AG69" s="132"/>
      <c r="AH69" s="132"/>
      <c r="AI69" s="132"/>
      <c r="AJ69" s="132"/>
      <c r="AK69" s="132"/>
    </row>
    <row r="70" spans="1:37" s="130" customFormat="1" ht="14.25" thickBot="1" x14ac:dyDescent="0.35">
      <c r="A70" s="344"/>
      <c r="B70" s="264" t="s">
        <v>105</v>
      </c>
      <c r="C70" s="265">
        <f t="shared" ref="C70:S70" si="16">SUM(C58:C69)</f>
        <v>0</v>
      </c>
      <c r="D70" s="265">
        <f t="shared" si="16"/>
        <v>0</v>
      </c>
      <c r="E70" s="265">
        <f t="shared" si="16"/>
        <v>0</v>
      </c>
      <c r="F70" s="265">
        <f t="shared" si="16"/>
        <v>0</v>
      </c>
      <c r="G70" s="265">
        <f t="shared" si="16"/>
        <v>0</v>
      </c>
      <c r="H70" s="265">
        <f t="shared" si="16"/>
        <v>0</v>
      </c>
      <c r="I70" s="265">
        <f t="shared" si="16"/>
        <v>0</v>
      </c>
      <c r="J70" s="265">
        <f t="shared" si="16"/>
        <v>0</v>
      </c>
      <c r="K70" s="265">
        <f t="shared" si="16"/>
        <v>0</v>
      </c>
      <c r="L70" s="265">
        <f t="shared" si="16"/>
        <v>0</v>
      </c>
      <c r="M70" s="265">
        <f t="shared" si="16"/>
        <v>0</v>
      </c>
      <c r="N70" s="265">
        <f t="shared" si="16"/>
        <v>0</v>
      </c>
      <c r="O70" s="265">
        <f t="shared" si="16"/>
        <v>0</v>
      </c>
      <c r="P70" s="265">
        <f t="shared" si="16"/>
        <v>0</v>
      </c>
      <c r="Q70" s="265">
        <f t="shared" si="16"/>
        <v>0</v>
      </c>
      <c r="R70" s="265">
        <f t="shared" si="16"/>
        <v>0</v>
      </c>
      <c r="S70" s="265">
        <f t="shared" si="16"/>
        <v>0</v>
      </c>
      <c r="T70" s="132"/>
      <c r="U70" s="206" t="str">
        <f>RIGHT(A39,4)&amp;"hors reseau"</f>
        <v>2020hors reseau</v>
      </c>
      <c r="V70" s="206">
        <f t="shared" si="3"/>
        <v>65</v>
      </c>
      <c r="W70" s="206"/>
      <c r="X70" s="132"/>
      <c r="Y70" s="132"/>
      <c r="Z70" s="132"/>
      <c r="AA70" s="132"/>
      <c r="AB70" s="132"/>
      <c r="AC70" s="132"/>
      <c r="AD70" s="132"/>
      <c r="AE70" s="132"/>
      <c r="AF70" s="132"/>
      <c r="AG70" s="132"/>
      <c r="AH70" s="132"/>
      <c r="AI70" s="132"/>
      <c r="AJ70" s="132"/>
      <c r="AK70" s="132"/>
    </row>
    <row r="71" spans="1:37" s="130" customFormat="1" ht="13.5" x14ac:dyDescent="0.3">
      <c r="C71" s="132"/>
      <c r="D71" s="132"/>
      <c r="E71" s="132"/>
      <c r="F71" s="132"/>
      <c r="G71" s="132"/>
      <c r="H71" s="132"/>
      <c r="I71" s="132"/>
      <c r="J71" s="132"/>
      <c r="K71" s="132"/>
      <c r="L71" s="132"/>
      <c r="M71" s="132"/>
      <c r="N71" s="266"/>
      <c r="O71" s="132"/>
      <c r="P71" s="132"/>
      <c r="Q71" s="132"/>
      <c r="R71" s="132"/>
      <c r="S71" s="132"/>
      <c r="T71" s="132"/>
      <c r="U71" s="206"/>
      <c r="V71" s="206">
        <f t="shared" si="3"/>
        <v>66</v>
      </c>
      <c r="W71" s="206"/>
      <c r="X71" s="132"/>
      <c r="Y71" s="132"/>
      <c r="Z71" s="132"/>
      <c r="AA71" s="132"/>
      <c r="AB71" s="132"/>
      <c r="AC71" s="132"/>
      <c r="AD71" s="132"/>
      <c r="AE71" s="132"/>
      <c r="AF71" s="132"/>
      <c r="AG71" s="132"/>
      <c r="AH71" s="132"/>
      <c r="AI71" s="132"/>
      <c r="AJ71" s="132"/>
      <c r="AK71" s="132"/>
    </row>
    <row r="72" spans="1:37" s="130" customFormat="1" ht="12" customHeight="1" x14ac:dyDescent="0.3">
      <c r="A72" s="344" t="s">
        <v>86</v>
      </c>
      <c r="B72" s="157" t="s">
        <v>96</v>
      </c>
      <c r="C72" s="132">
        <f t="shared" ref="C72:E88" si="17">Q39</f>
        <v>0</v>
      </c>
      <c r="D72" s="132">
        <f t="shared" si="17"/>
        <v>0</v>
      </c>
      <c r="E72" s="132">
        <f t="shared" si="17"/>
        <v>0</v>
      </c>
      <c r="F72" s="263"/>
      <c r="G72" s="263"/>
      <c r="H72" s="263"/>
      <c r="I72" s="263"/>
      <c r="J72" s="263"/>
      <c r="K72" s="263"/>
      <c r="L72" s="263"/>
      <c r="M72" s="263"/>
      <c r="N72" s="263"/>
      <c r="O72" s="263"/>
      <c r="P72" s="263"/>
      <c r="Q72" s="132">
        <f>SUM(C72,J72,N72)</f>
        <v>0</v>
      </c>
      <c r="R72" s="132">
        <f>SUM(D72,K72,O72)</f>
        <v>0</v>
      </c>
      <c r="S72" s="132">
        <f>SUM(E72,L72,P72)</f>
        <v>0</v>
      </c>
      <c r="T72" s="132"/>
      <c r="U72" s="206"/>
      <c r="V72" s="206">
        <f t="shared" ref="V72:V135" si="18">V71+1</f>
        <v>67</v>
      </c>
      <c r="W72" s="206"/>
      <c r="X72" s="132"/>
      <c r="Y72" s="132"/>
      <c r="Z72" s="132"/>
      <c r="AA72" s="132"/>
      <c r="AB72" s="132"/>
      <c r="AC72" s="132"/>
      <c r="AD72" s="132"/>
      <c r="AE72" s="132"/>
      <c r="AF72" s="132"/>
      <c r="AG72" s="132"/>
      <c r="AH72" s="132"/>
      <c r="AI72" s="132"/>
      <c r="AJ72" s="132"/>
      <c r="AK72" s="132"/>
    </row>
    <row r="73" spans="1:37" s="130" customFormat="1" ht="13.5" x14ac:dyDescent="0.3">
      <c r="A73" s="344"/>
      <c r="B73" s="157" t="s">
        <v>310</v>
      </c>
      <c r="C73" s="132">
        <f t="shared" si="17"/>
        <v>0</v>
      </c>
      <c r="D73" s="132">
        <f t="shared" si="17"/>
        <v>0</v>
      </c>
      <c r="E73" s="132">
        <f t="shared" si="17"/>
        <v>0</v>
      </c>
      <c r="F73" s="263"/>
      <c r="G73" s="263"/>
      <c r="H73" s="263"/>
      <c r="I73" s="263"/>
      <c r="J73" s="263"/>
      <c r="K73" s="263"/>
      <c r="L73" s="263"/>
      <c r="M73" s="263"/>
      <c r="N73" s="263"/>
      <c r="O73" s="263"/>
      <c r="P73" s="263"/>
      <c r="Q73" s="132">
        <f t="shared" ref="Q73:S88" si="19">SUM(C73,J73,N73)</f>
        <v>0</v>
      </c>
      <c r="R73" s="132">
        <f t="shared" si="19"/>
        <v>0</v>
      </c>
      <c r="S73" s="132">
        <f t="shared" si="19"/>
        <v>0</v>
      </c>
      <c r="T73" s="132"/>
      <c r="U73" s="206"/>
      <c r="V73" s="206">
        <f t="shared" si="18"/>
        <v>68</v>
      </c>
      <c r="W73" s="206"/>
      <c r="X73" s="132"/>
      <c r="Y73" s="132"/>
      <c r="Z73" s="132"/>
      <c r="AA73" s="132"/>
      <c r="AB73" s="132"/>
      <c r="AC73" s="132"/>
      <c r="AD73" s="132"/>
      <c r="AE73" s="132"/>
      <c r="AF73" s="132"/>
      <c r="AG73" s="132"/>
      <c r="AH73" s="132"/>
      <c r="AI73" s="132"/>
      <c r="AJ73" s="132"/>
      <c r="AK73" s="132"/>
    </row>
    <row r="74" spans="1:37" s="130" customFormat="1" ht="13.5" x14ac:dyDescent="0.3">
      <c r="A74" s="344"/>
      <c r="B74" s="157" t="s">
        <v>311</v>
      </c>
      <c r="C74" s="132">
        <f t="shared" si="17"/>
        <v>0</v>
      </c>
      <c r="D74" s="132">
        <f t="shared" si="17"/>
        <v>0</v>
      </c>
      <c r="E74" s="132">
        <f t="shared" si="17"/>
        <v>0</v>
      </c>
      <c r="F74" s="263"/>
      <c r="G74" s="263"/>
      <c r="H74" s="263"/>
      <c r="I74" s="263"/>
      <c r="J74" s="263"/>
      <c r="K74" s="263"/>
      <c r="L74" s="263"/>
      <c r="M74" s="263"/>
      <c r="N74" s="263"/>
      <c r="O74" s="263"/>
      <c r="P74" s="263"/>
      <c r="Q74" s="132">
        <f t="shared" si="19"/>
        <v>0</v>
      </c>
      <c r="R74" s="132">
        <f t="shared" si="19"/>
        <v>0</v>
      </c>
      <c r="S74" s="132">
        <f t="shared" si="19"/>
        <v>0</v>
      </c>
      <c r="T74" s="132"/>
      <c r="U74" s="206"/>
      <c r="V74" s="206">
        <f t="shared" si="18"/>
        <v>69</v>
      </c>
      <c r="W74" s="206"/>
      <c r="X74" s="132"/>
      <c r="Y74" s="132"/>
      <c r="Z74" s="132"/>
      <c r="AA74" s="132"/>
      <c r="AB74" s="132"/>
      <c r="AC74" s="132"/>
      <c r="AD74" s="132"/>
      <c r="AE74" s="132"/>
      <c r="AF74" s="132"/>
      <c r="AG74" s="132"/>
      <c r="AH74" s="132"/>
      <c r="AI74" s="132"/>
      <c r="AJ74" s="132"/>
      <c r="AK74" s="132"/>
    </row>
    <row r="75" spans="1:37" s="130" customFormat="1" ht="13.5" x14ac:dyDescent="0.3">
      <c r="A75" s="344"/>
      <c r="B75" s="157" t="s">
        <v>312</v>
      </c>
      <c r="C75" s="132">
        <f t="shared" si="17"/>
        <v>0</v>
      </c>
      <c r="D75" s="132">
        <f t="shared" si="17"/>
        <v>0</v>
      </c>
      <c r="E75" s="132">
        <f t="shared" si="17"/>
        <v>0</v>
      </c>
      <c r="F75" s="263"/>
      <c r="G75" s="263"/>
      <c r="H75" s="263"/>
      <c r="I75" s="263"/>
      <c r="J75" s="263"/>
      <c r="K75" s="263"/>
      <c r="L75" s="263"/>
      <c r="M75" s="263"/>
      <c r="N75" s="263"/>
      <c r="O75" s="263"/>
      <c r="P75" s="263"/>
      <c r="Q75" s="132">
        <f t="shared" si="19"/>
        <v>0</v>
      </c>
      <c r="R75" s="132">
        <f t="shared" si="19"/>
        <v>0</v>
      </c>
      <c r="S75" s="132">
        <f t="shared" si="19"/>
        <v>0</v>
      </c>
      <c r="T75" s="132"/>
      <c r="U75" s="206"/>
      <c r="V75" s="206">
        <f t="shared" si="18"/>
        <v>70</v>
      </c>
      <c r="W75" s="206"/>
      <c r="X75" s="132"/>
      <c r="Y75" s="132"/>
      <c r="Z75" s="132"/>
      <c r="AA75" s="132"/>
      <c r="AB75" s="132"/>
      <c r="AC75" s="132"/>
      <c r="AD75" s="132"/>
      <c r="AE75" s="132"/>
      <c r="AF75" s="132"/>
      <c r="AG75" s="132"/>
      <c r="AH75" s="132"/>
      <c r="AI75" s="132"/>
      <c r="AJ75" s="132"/>
      <c r="AK75" s="132"/>
    </row>
    <row r="76" spans="1:37" s="130" customFormat="1" ht="13.5" x14ac:dyDescent="0.3">
      <c r="A76" s="344"/>
      <c r="B76" s="157" t="s">
        <v>313</v>
      </c>
      <c r="C76" s="132">
        <f t="shared" si="17"/>
        <v>0</v>
      </c>
      <c r="D76" s="132">
        <f t="shared" si="17"/>
        <v>0</v>
      </c>
      <c r="E76" s="132">
        <f t="shared" si="17"/>
        <v>0</v>
      </c>
      <c r="F76" s="263"/>
      <c r="G76" s="263"/>
      <c r="H76" s="263"/>
      <c r="I76" s="263"/>
      <c r="J76" s="263"/>
      <c r="K76" s="263"/>
      <c r="L76" s="263"/>
      <c r="M76" s="263"/>
      <c r="N76" s="263"/>
      <c r="O76" s="263"/>
      <c r="P76" s="263"/>
      <c r="Q76" s="132">
        <f t="shared" si="19"/>
        <v>0</v>
      </c>
      <c r="R76" s="132">
        <f t="shared" si="19"/>
        <v>0</v>
      </c>
      <c r="S76" s="132">
        <f t="shared" si="19"/>
        <v>0</v>
      </c>
      <c r="T76" s="132"/>
      <c r="U76" s="206"/>
      <c r="V76" s="206">
        <f t="shared" si="18"/>
        <v>71</v>
      </c>
      <c r="W76" s="206"/>
      <c r="X76" s="132"/>
      <c r="Y76" s="132"/>
      <c r="Z76" s="132"/>
      <c r="AA76" s="132"/>
      <c r="AB76" s="132"/>
      <c r="AC76" s="132"/>
      <c r="AD76" s="132"/>
      <c r="AE76" s="132"/>
      <c r="AF76" s="132"/>
      <c r="AG76" s="132"/>
      <c r="AH76" s="132"/>
      <c r="AI76" s="132"/>
      <c r="AJ76" s="132"/>
      <c r="AK76" s="132"/>
    </row>
    <row r="77" spans="1:37" s="130" customFormat="1" ht="13.5" x14ac:dyDescent="0.3">
      <c r="A77" s="344"/>
      <c r="B77" s="157" t="s">
        <v>314</v>
      </c>
      <c r="C77" s="132">
        <f t="shared" si="17"/>
        <v>0</v>
      </c>
      <c r="D77" s="132">
        <f t="shared" si="17"/>
        <v>0</v>
      </c>
      <c r="E77" s="132">
        <f t="shared" si="17"/>
        <v>0</v>
      </c>
      <c r="F77" s="263"/>
      <c r="G77" s="263"/>
      <c r="H77" s="263"/>
      <c r="I77" s="263"/>
      <c r="J77" s="263"/>
      <c r="K77" s="263"/>
      <c r="L77" s="263"/>
      <c r="M77" s="263"/>
      <c r="N77" s="263"/>
      <c r="O77" s="263"/>
      <c r="P77" s="263"/>
      <c r="Q77" s="132">
        <f t="shared" si="19"/>
        <v>0</v>
      </c>
      <c r="R77" s="132">
        <f t="shared" si="19"/>
        <v>0</v>
      </c>
      <c r="S77" s="132">
        <f t="shared" si="19"/>
        <v>0</v>
      </c>
      <c r="T77" s="132"/>
      <c r="U77" s="206"/>
      <c r="V77" s="206">
        <f t="shared" si="18"/>
        <v>72</v>
      </c>
      <c r="W77" s="206"/>
      <c r="X77" s="132"/>
      <c r="Y77" s="132"/>
      <c r="Z77" s="132"/>
      <c r="AA77" s="132"/>
      <c r="AB77" s="132"/>
      <c r="AC77" s="132"/>
      <c r="AD77" s="132"/>
      <c r="AE77" s="132"/>
      <c r="AF77" s="132"/>
      <c r="AG77" s="132"/>
      <c r="AH77" s="132"/>
      <c r="AI77" s="132"/>
      <c r="AJ77" s="132"/>
      <c r="AK77" s="132"/>
    </row>
    <row r="78" spans="1:37" s="130" customFormat="1" ht="13.5" x14ac:dyDescent="0.3">
      <c r="A78" s="344"/>
      <c r="B78" s="157" t="s">
        <v>315</v>
      </c>
      <c r="C78" s="132">
        <f t="shared" si="17"/>
        <v>0</v>
      </c>
      <c r="D78" s="132">
        <f t="shared" si="17"/>
        <v>0</v>
      </c>
      <c r="E78" s="132">
        <f t="shared" si="17"/>
        <v>0</v>
      </c>
      <c r="F78" s="263"/>
      <c r="G78" s="263"/>
      <c r="H78" s="263"/>
      <c r="I78" s="263"/>
      <c r="J78" s="263"/>
      <c r="K78" s="263"/>
      <c r="L78" s="263"/>
      <c r="M78" s="263"/>
      <c r="N78" s="263"/>
      <c r="O78" s="263"/>
      <c r="P78" s="263"/>
      <c r="Q78" s="132">
        <f t="shared" si="19"/>
        <v>0</v>
      </c>
      <c r="R78" s="132">
        <f t="shared" si="19"/>
        <v>0</v>
      </c>
      <c r="S78" s="132">
        <f t="shared" si="19"/>
        <v>0</v>
      </c>
      <c r="T78" s="132"/>
      <c r="U78" s="206"/>
      <c r="V78" s="206">
        <f t="shared" si="18"/>
        <v>73</v>
      </c>
      <c r="W78" s="206"/>
      <c r="X78" s="132"/>
      <c r="Y78" s="132"/>
      <c r="Z78" s="132"/>
      <c r="AA78" s="132"/>
      <c r="AB78" s="132"/>
      <c r="AC78" s="132"/>
      <c r="AD78" s="132"/>
      <c r="AE78" s="132"/>
      <c r="AF78" s="132"/>
      <c r="AG78" s="132"/>
      <c r="AH78" s="132"/>
      <c r="AI78" s="132"/>
      <c r="AJ78" s="132"/>
      <c r="AK78" s="132"/>
    </row>
    <row r="79" spans="1:37" s="130" customFormat="1" ht="13.5" x14ac:dyDescent="0.3">
      <c r="A79" s="344"/>
      <c r="B79" s="157" t="s">
        <v>316</v>
      </c>
      <c r="C79" s="132">
        <f t="shared" si="17"/>
        <v>0</v>
      </c>
      <c r="D79" s="132">
        <f t="shared" si="17"/>
        <v>0</v>
      </c>
      <c r="E79" s="132">
        <f t="shared" si="17"/>
        <v>0</v>
      </c>
      <c r="F79" s="263"/>
      <c r="G79" s="263"/>
      <c r="H79" s="263"/>
      <c r="I79" s="263"/>
      <c r="J79" s="263"/>
      <c r="K79" s="263"/>
      <c r="L79" s="263"/>
      <c r="M79" s="263"/>
      <c r="N79" s="263"/>
      <c r="O79" s="263"/>
      <c r="P79" s="263"/>
      <c r="Q79" s="132">
        <f t="shared" si="19"/>
        <v>0</v>
      </c>
      <c r="R79" s="132">
        <f t="shared" si="19"/>
        <v>0</v>
      </c>
      <c r="S79" s="132">
        <f t="shared" si="19"/>
        <v>0</v>
      </c>
      <c r="T79" s="132"/>
      <c r="U79" s="206"/>
      <c r="V79" s="206">
        <f t="shared" si="18"/>
        <v>74</v>
      </c>
      <c r="W79" s="206"/>
      <c r="X79" s="132"/>
      <c r="Y79" s="132"/>
      <c r="Z79" s="132"/>
      <c r="AA79" s="132"/>
      <c r="AB79" s="132"/>
      <c r="AC79" s="132"/>
      <c r="AD79" s="132"/>
      <c r="AE79" s="132"/>
      <c r="AF79" s="132"/>
      <c r="AG79" s="132"/>
      <c r="AH79" s="132"/>
      <c r="AI79" s="132"/>
      <c r="AJ79" s="132"/>
      <c r="AK79" s="132"/>
    </row>
    <row r="80" spans="1:37" s="130" customFormat="1" ht="13.5" x14ac:dyDescent="0.3">
      <c r="A80" s="344"/>
      <c r="B80" s="157" t="s">
        <v>317</v>
      </c>
      <c r="C80" s="132">
        <f t="shared" si="17"/>
        <v>0</v>
      </c>
      <c r="D80" s="132">
        <f t="shared" si="17"/>
        <v>0</v>
      </c>
      <c r="E80" s="132">
        <f t="shared" si="17"/>
        <v>0</v>
      </c>
      <c r="F80" s="263"/>
      <c r="G80" s="263"/>
      <c r="H80" s="263"/>
      <c r="I80" s="263"/>
      <c r="J80" s="263"/>
      <c r="K80" s="263"/>
      <c r="L80" s="263"/>
      <c r="M80" s="263"/>
      <c r="N80" s="263"/>
      <c r="O80" s="263"/>
      <c r="P80" s="263"/>
      <c r="Q80" s="132">
        <f t="shared" si="19"/>
        <v>0</v>
      </c>
      <c r="R80" s="132">
        <f t="shared" si="19"/>
        <v>0</v>
      </c>
      <c r="S80" s="132">
        <f t="shared" si="19"/>
        <v>0</v>
      </c>
      <c r="T80" s="132"/>
      <c r="U80" s="206"/>
      <c r="V80" s="206">
        <f t="shared" si="18"/>
        <v>75</v>
      </c>
      <c r="W80" s="206"/>
      <c r="X80" s="132"/>
      <c r="Y80" s="132"/>
      <c r="Z80" s="132"/>
      <c r="AA80" s="132"/>
      <c r="AB80" s="132"/>
      <c r="AC80" s="132"/>
      <c r="AD80" s="132"/>
      <c r="AE80" s="132"/>
      <c r="AF80" s="132"/>
      <c r="AG80" s="132"/>
      <c r="AH80" s="132"/>
      <c r="AI80" s="132"/>
      <c r="AJ80" s="132"/>
      <c r="AK80" s="132"/>
    </row>
    <row r="81" spans="1:37" s="130" customFormat="1" ht="13.5" x14ac:dyDescent="0.3">
      <c r="A81" s="344"/>
      <c r="B81" s="157" t="s">
        <v>318</v>
      </c>
      <c r="C81" s="132">
        <f t="shared" si="17"/>
        <v>0</v>
      </c>
      <c r="D81" s="132">
        <f t="shared" si="17"/>
        <v>0</v>
      </c>
      <c r="E81" s="132">
        <f t="shared" si="17"/>
        <v>0</v>
      </c>
      <c r="F81" s="263"/>
      <c r="G81" s="263"/>
      <c r="H81" s="263"/>
      <c r="I81" s="263"/>
      <c r="J81" s="263"/>
      <c r="K81" s="263"/>
      <c r="L81" s="263"/>
      <c r="M81" s="263"/>
      <c r="N81" s="263"/>
      <c r="O81" s="263"/>
      <c r="P81" s="263"/>
      <c r="Q81" s="132">
        <f t="shared" si="19"/>
        <v>0</v>
      </c>
      <c r="R81" s="132">
        <f t="shared" si="19"/>
        <v>0</v>
      </c>
      <c r="S81" s="132">
        <f t="shared" si="19"/>
        <v>0</v>
      </c>
      <c r="T81" s="132"/>
      <c r="U81" s="206"/>
      <c r="V81" s="206">
        <f t="shared" si="18"/>
        <v>76</v>
      </c>
      <c r="W81" s="206"/>
      <c r="X81" s="132"/>
      <c r="Y81" s="132"/>
      <c r="Z81" s="132"/>
      <c r="AA81" s="132"/>
      <c r="AB81" s="132"/>
      <c r="AC81" s="132"/>
      <c r="AD81" s="132"/>
      <c r="AE81" s="132"/>
      <c r="AF81" s="132"/>
      <c r="AG81" s="132"/>
      <c r="AH81" s="132"/>
      <c r="AI81" s="132"/>
      <c r="AJ81" s="132"/>
      <c r="AK81" s="132"/>
    </row>
    <row r="82" spans="1:37" s="130" customFormat="1" ht="13.5" x14ac:dyDescent="0.3">
      <c r="A82" s="344"/>
      <c r="B82" s="157" t="s">
        <v>319</v>
      </c>
      <c r="C82" s="132">
        <f t="shared" si="17"/>
        <v>0</v>
      </c>
      <c r="D82" s="132">
        <f t="shared" si="17"/>
        <v>0</v>
      </c>
      <c r="E82" s="132">
        <f t="shared" si="17"/>
        <v>0</v>
      </c>
      <c r="F82" s="263"/>
      <c r="G82" s="263"/>
      <c r="H82" s="263"/>
      <c r="I82" s="263"/>
      <c r="J82" s="263"/>
      <c r="K82" s="263"/>
      <c r="L82" s="263"/>
      <c r="M82" s="263"/>
      <c r="N82" s="263"/>
      <c r="O82" s="263"/>
      <c r="P82" s="263"/>
      <c r="Q82" s="132">
        <f t="shared" si="19"/>
        <v>0</v>
      </c>
      <c r="R82" s="132">
        <f t="shared" si="19"/>
        <v>0</v>
      </c>
      <c r="S82" s="132">
        <f t="shared" si="19"/>
        <v>0</v>
      </c>
      <c r="T82" s="132"/>
      <c r="U82" s="206"/>
      <c r="V82" s="206">
        <f t="shared" si="18"/>
        <v>77</v>
      </c>
      <c r="W82" s="206"/>
      <c r="X82" s="132"/>
      <c r="Y82" s="132"/>
      <c r="Z82" s="132"/>
      <c r="AA82" s="132"/>
      <c r="AB82" s="132"/>
      <c r="AC82" s="132"/>
      <c r="AD82" s="132"/>
      <c r="AE82" s="132"/>
      <c r="AF82" s="132"/>
      <c r="AG82" s="132"/>
      <c r="AH82" s="132"/>
      <c r="AI82" s="132"/>
      <c r="AJ82" s="132"/>
      <c r="AK82" s="132"/>
    </row>
    <row r="83" spans="1:37" s="130" customFormat="1" ht="13.5" x14ac:dyDescent="0.3">
      <c r="A83" s="344"/>
      <c r="B83" s="157" t="s">
        <v>97</v>
      </c>
      <c r="C83" s="132">
        <f t="shared" si="17"/>
        <v>0</v>
      </c>
      <c r="D83" s="132">
        <f t="shared" si="17"/>
        <v>0</v>
      </c>
      <c r="E83" s="132">
        <f t="shared" si="17"/>
        <v>0</v>
      </c>
      <c r="F83" s="263"/>
      <c r="G83" s="263"/>
      <c r="H83" s="263"/>
      <c r="I83" s="263"/>
      <c r="J83" s="263"/>
      <c r="K83" s="263"/>
      <c r="L83" s="263"/>
      <c r="M83" s="263"/>
      <c r="N83" s="263"/>
      <c r="O83" s="263"/>
      <c r="P83" s="263"/>
      <c r="Q83" s="132">
        <f t="shared" si="19"/>
        <v>0</v>
      </c>
      <c r="R83" s="132">
        <f t="shared" si="19"/>
        <v>0</v>
      </c>
      <c r="S83" s="132">
        <f t="shared" si="19"/>
        <v>0</v>
      </c>
      <c r="T83" s="132"/>
      <c r="U83" s="206"/>
      <c r="V83" s="206">
        <f t="shared" si="18"/>
        <v>78</v>
      </c>
      <c r="W83" s="206"/>
      <c r="X83" s="132"/>
      <c r="Y83" s="132"/>
      <c r="Z83" s="132"/>
      <c r="AA83" s="132"/>
      <c r="AB83" s="132"/>
      <c r="AC83" s="132"/>
      <c r="AD83" s="132"/>
      <c r="AE83" s="132"/>
      <c r="AF83" s="132"/>
      <c r="AG83" s="132"/>
      <c r="AH83" s="132"/>
      <c r="AI83" s="132"/>
      <c r="AJ83" s="132"/>
      <c r="AK83" s="132"/>
    </row>
    <row r="84" spans="1:37" s="130" customFormat="1" ht="11.45" customHeight="1" x14ac:dyDescent="0.3">
      <c r="A84" s="344"/>
      <c r="B84" s="157" t="str">
        <f>B51</f>
        <v>Intitulé libre 1</v>
      </c>
      <c r="C84" s="132">
        <f t="shared" si="17"/>
        <v>0</v>
      </c>
      <c r="D84" s="132">
        <f t="shared" si="17"/>
        <v>0</v>
      </c>
      <c r="E84" s="132">
        <f t="shared" si="17"/>
        <v>0</v>
      </c>
      <c r="F84" s="263"/>
      <c r="G84" s="263"/>
      <c r="H84" s="263"/>
      <c r="I84" s="263"/>
      <c r="J84" s="263"/>
      <c r="K84" s="263"/>
      <c r="L84" s="263"/>
      <c r="M84" s="263"/>
      <c r="N84" s="263"/>
      <c r="O84" s="263"/>
      <c r="P84" s="263"/>
      <c r="Q84" s="132">
        <f t="shared" si="19"/>
        <v>0</v>
      </c>
      <c r="R84" s="132">
        <f t="shared" si="19"/>
        <v>0</v>
      </c>
      <c r="S84" s="132">
        <f t="shared" si="19"/>
        <v>0</v>
      </c>
      <c r="T84" s="132"/>
      <c r="U84" s="206"/>
      <c r="V84" s="206">
        <f t="shared" si="18"/>
        <v>79</v>
      </c>
      <c r="W84" s="206"/>
      <c r="X84" s="132"/>
      <c r="Y84" s="132"/>
      <c r="Z84" s="132"/>
      <c r="AA84" s="132"/>
      <c r="AB84" s="132"/>
      <c r="AC84" s="132"/>
      <c r="AD84" s="132"/>
      <c r="AE84" s="132"/>
      <c r="AF84" s="132"/>
      <c r="AG84" s="132"/>
      <c r="AH84" s="132"/>
      <c r="AI84" s="132"/>
      <c r="AJ84" s="132"/>
      <c r="AK84" s="132"/>
    </row>
    <row r="85" spans="1:37" s="130" customFormat="1" ht="13.5" x14ac:dyDescent="0.3">
      <c r="A85" s="344"/>
      <c r="B85" s="157" t="str">
        <f>B52</f>
        <v>Intitulé libre 2</v>
      </c>
      <c r="C85" s="132">
        <f t="shared" si="17"/>
        <v>0</v>
      </c>
      <c r="D85" s="132">
        <f t="shared" si="17"/>
        <v>0</v>
      </c>
      <c r="E85" s="132">
        <f t="shared" si="17"/>
        <v>0</v>
      </c>
      <c r="F85" s="263"/>
      <c r="G85" s="263"/>
      <c r="H85" s="263"/>
      <c r="I85" s="263"/>
      <c r="J85" s="263"/>
      <c r="K85" s="263"/>
      <c r="L85" s="263"/>
      <c r="M85" s="263"/>
      <c r="N85" s="263"/>
      <c r="O85" s="263"/>
      <c r="P85" s="263"/>
      <c r="Q85" s="132">
        <f t="shared" si="19"/>
        <v>0</v>
      </c>
      <c r="R85" s="132">
        <f t="shared" si="19"/>
        <v>0</v>
      </c>
      <c r="S85" s="132">
        <f t="shared" si="19"/>
        <v>0</v>
      </c>
      <c r="T85" s="132"/>
      <c r="U85" s="206"/>
      <c r="V85" s="206">
        <f t="shared" si="18"/>
        <v>80</v>
      </c>
      <c r="W85" s="206"/>
      <c r="X85" s="132"/>
      <c r="Y85" s="132"/>
      <c r="Z85" s="132"/>
      <c r="AA85" s="132"/>
      <c r="AB85" s="132"/>
      <c r="AC85" s="132"/>
      <c r="AD85" s="132"/>
      <c r="AE85" s="132"/>
      <c r="AF85" s="132"/>
      <c r="AG85" s="132"/>
      <c r="AH85" s="132"/>
      <c r="AI85" s="132"/>
      <c r="AJ85" s="132"/>
      <c r="AK85" s="132"/>
    </row>
    <row r="86" spans="1:37" s="130" customFormat="1" ht="13.5" x14ac:dyDescent="0.3">
      <c r="A86" s="344"/>
      <c r="B86" s="157" t="str">
        <f>B53</f>
        <v>Intitulé libre 3</v>
      </c>
      <c r="C86" s="132">
        <f t="shared" si="17"/>
        <v>0</v>
      </c>
      <c r="D86" s="132">
        <f t="shared" si="17"/>
        <v>0</v>
      </c>
      <c r="E86" s="132">
        <f t="shared" si="17"/>
        <v>0</v>
      </c>
      <c r="F86" s="263"/>
      <c r="G86" s="263"/>
      <c r="H86" s="263"/>
      <c r="I86" s="263"/>
      <c r="J86" s="263"/>
      <c r="K86" s="263"/>
      <c r="L86" s="263"/>
      <c r="M86" s="263"/>
      <c r="N86" s="263"/>
      <c r="O86" s="263"/>
      <c r="P86" s="263"/>
      <c r="Q86" s="132">
        <f t="shared" si="19"/>
        <v>0</v>
      </c>
      <c r="R86" s="132">
        <f t="shared" si="19"/>
        <v>0</v>
      </c>
      <c r="S86" s="132">
        <f t="shared" si="19"/>
        <v>0</v>
      </c>
      <c r="T86" s="132"/>
      <c r="U86" s="206"/>
      <c r="V86" s="206">
        <f t="shared" si="18"/>
        <v>81</v>
      </c>
      <c r="W86" s="206"/>
      <c r="X86" s="132"/>
      <c r="Y86" s="132"/>
      <c r="Z86" s="132"/>
      <c r="AA86" s="132"/>
      <c r="AB86" s="132"/>
      <c r="AC86" s="132"/>
      <c r="AD86" s="132"/>
      <c r="AE86" s="132"/>
      <c r="AF86" s="132"/>
      <c r="AG86" s="132"/>
      <c r="AH86" s="132"/>
      <c r="AI86" s="132"/>
      <c r="AJ86" s="132"/>
      <c r="AK86" s="132"/>
    </row>
    <row r="87" spans="1:37" s="130" customFormat="1" ht="13.5" x14ac:dyDescent="0.3">
      <c r="A87" s="344"/>
      <c r="B87" s="157" t="str">
        <f>B54</f>
        <v>Intitulé libre 4</v>
      </c>
      <c r="C87" s="132">
        <f t="shared" si="17"/>
        <v>0</v>
      </c>
      <c r="D87" s="132">
        <f t="shared" si="17"/>
        <v>0</v>
      </c>
      <c r="E87" s="132">
        <f t="shared" si="17"/>
        <v>0</v>
      </c>
      <c r="F87" s="263"/>
      <c r="G87" s="263"/>
      <c r="H87" s="263"/>
      <c r="I87" s="263"/>
      <c r="J87" s="263"/>
      <c r="K87" s="263"/>
      <c r="L87" s="263"/>
      <c r="M87" s="263"/>
      <c r="N87" s="263"/>
      <c r="O87" s="263"/>
      <c r="P87" s="263"/>
      <c r="Q87" s="132">
        <f t="shared" si="19"/>
        <v>0</v>
      </c>
      <c r="R87" s="132">
        <f t="shared" si="19"/>
        <v>0</v>
      </c>
      <c r="S87" s="132">
        <f t="shared" si="19"/>
        <v>0</v>
      </c>
      <c r="T87" s="132"/>
      <c r="U87" s="206"/>
      <c r="V87" s="206">
        <f t="shared" si="18"/>
        <v>82</v>
      </c>
      <c r="W87" s="206"/>
      <c r="X87" s="132"/>
      <c r="Y87" s="132"/>
      <c r="Z87" s="132"/>
      <c r="AA87" s="132"/>
      <c r="AB87" s="132"/>
      <c r="AC87" s="132"/>
      <c r="AD87" s="132"/>
      <c r="AE87" s="132"/>
      <c r="AF87" s="132"/>
      <c r="AG87" s="132"/>
      <c r="AH87" s="132"/>
      <c r="AI87" s="132"/>
      <c r="AJ87" s="132"/>
      <c r="AK87" s="132"/>
    </row>
    <row r="88" spans="1:37" s="130" customFormat="1" ht="13.5" x14ac:dyDescent="0.3">
      <c r="A88" s="344"/>
      <c r="B88" s="157" t="str">
        <f>B55</f>
        <v>Intitulé libre 5</v>
      </c>
      <c r="C88" s="132">
        <f t="shared" si="17"/>
        <v>0</v>
      </c>
      <c r="D88" s="132">
        <f t="shared" si="17"/>
        <v>0</v>
      </c>
      <c r="E88" s="132">
        <f t="shared" si="17"/>
        <v>0</v>
      </c>
      <c r="F88" s="263"/>
      <c r="G88" s="263"/>
      <c r="H88" s="263"/>
      <c r="I88" s="263"/>
      <c r="J88" s="263"/>
      <c r="K88" s="263"/>
      <c r="L88" s="263"/>
      <c r="M88" s="263"/>
      <c r="N88" s="263"/>
      <c r="O88" s="263"/>
      <c r="P88" s="263"/>
      <c r="Q88" s="132">
        <f t="shared" si="19"/>
        <v>0</v>
      </c>
      <c r="R88" s="132">
        <f t="shared" si="19"/>
        <v>0</v>
      </c>
      <c r="S88" s="132">
        <f t="shared" si="19"/>
        <v>0</v>
      </c>
      <c r="T88" s="132"/>
      <c r="U88" s="206"/>
      <c r="V88" s="206">
        <f t="shared" si="18"/>
        <v>83</v>
      </c>
      <c r="W88" s="206"/>
      <c r="X88" s="132"/>
      <c r="Y88" s="132"/>
      <c r="Z88" s="132"/>
      <c r="AA88" s="132"/>
      <c r="AB88" s="132"/>
      <c r="AC88" s="132"/>
      <c r="AD88" s="132"/>
      <c r="AE88" s="132"/>
      <c r="AF88" s="132"/>
      <c r="AG88" s="132"/>
      <c r="AH88" s="132"/>
      <c r="AI88" s="132"/>
      <c r="AJ88" s="132"/>
      <c r="AK88" s="132"/>
    </row>
    <row r="89" spans="1:37" s="130" customFormat="1" ht="14.25" thickBot="1" x14ac:dyDescent="0.35">
      <c r="A89" s="344"/>
      <c r="B89" s="264" t="s">
        <v>98</v>
      </c>
      <c r="C89" s="265">
        <f t="shared" ref="C89:S89" si="20">SUM(C72:C88)</f>
        <v>0</v>
      </c>
      <c r="D89" s="265">
        <f t="shared" si="20"/>
        <v>0</v>
      </c>
      <c r="E89" s="265">
        <f t="shared" si="20"/>
        <v>0</v>
      </c>
      <c r="F89" s="265">
        <f t="shared" si="20"/>
        <v>0</v>
      </c>
      <c r="G89" s="265">
        <f t="shared" si="20"/>
        <v>0</v>
      </c>
      <c r="H89" s="265">
        <f t="shared" si="20"/>
        <v>0</v>
      </c>
      <c r="I89" s="265">
        <f t="shared" si="20"/>
        <v>0</v>
      </c>
      <c r="J89" s="265">
        <f t="shared" si="20"/>
        <v>0</v>
      </c>
      <c r="K89" s="265">
        <f t="shared" si="20"/>
        <v>0</v>
      </c>
      <c r="L89" s="265">
        <f t="shared" si="20"/>
        <v>0</v>
      </c>
      <c r="M89" s="265">
        <f t="shared" si="20"/>
        <v>0</v>
      </c>
      <c r="N89" s="265">
        <f t="shared" si="20"/>
        <v>0</v>
      </c>
      <c r="O89" s="265">
        <f t="shared" si="20"/>
        <v>0</v>
      </c>
      <c r="P89" s="265">
        <f t="shared" si="20"/>
        <v>0</v>
      </c>
      <c r="Q89" s="265">
        <f t="shared" si="20"/>
        <v>0</v>
      </c>
      <c r="R89" s="265">
        <f t="shared" si="20"/>
        <v>0</v>
      </c>
      <c r="S89" s="265">
        <f t="shared" si="20"/>
        <v>0</v>
      </c>
      <c r="T89" s="132"/>
      <c r="U89" s="206" t="str">
        <f>RIGHT(A72,4)&amp;"reseau"</f>
        <v>2021reseau</v>
      </c>
      <c r="V89" s="206">
        <f t="shared" si="18"/>
        <v>84</v>
      </c>
      <c r="W89" s="206"/>
      <c r="X89" s="132"/>
      <c r="Y89" s="132"/>
      <c r="Z89" s="132"/>
      <c r="AA89" s="132"/>
      <c r="AB89" s="132"/>
      <c r="AC89" s="132"/>
      <c r="AD89" s="132"/>
      <c r="AE89" s="132"/>
      <c r="AF89" s="132"/>
      <c r="AG89" s="132"/>
      <c r="AH89" s="132"/>
      <c r="AI89" s="132"/>
      <c r="AJ89" s="132"/>
      <c r="AK89" s="132"/>
    </row>
    <row r="90" spans="1:37" s="130" customFormat="1" ht="13.5" x14ac:dyDescent="0.3">
      <c r="A90" s="344"/>
      <c r="C90" s="132"/>
      <c r="D90" s="132"/>
      <c r="E90" s="132"/>
      <c r="F90" s="132"/>
      <c r="G90" s="132"/>
      <c r="H90" s="132"/>
      <c r="I90" s="132"/>
      <c r="J90" s="132"/>
      <c r="K90" s="132"/>
      <c r="L90" s="132"/>
      <c r="M90" s="132"/>
      <c r="N90" s="132"/>
      <c r="O90" s="132"/>
      <c r="P90" s="132"/>
      <c r="Q90" s="132"/>
      <c r="R90" s="132"/>
      <c r="S90" s="132"/>
      <c r="T90" s="132"/>
      <c r="U90" s="206"/>
      <c r="V90" s="206">
        <f t="shared" si="18"/>
        <v>85</v>
      </c>
      <c r="W90" s="206"/>
      <c r="X90" s="132"/>
      <c r="Y90" s="132"/>
      <c r="Z90" s="132"/>
      <c r="AA90" s="132"/>
      <c r="AB90" s="132"/>
      <c r="AC90" s="132"/>
      <c r="AD90" s="132"/>
      <c r="AE90" s="132"/>
      <c r="AF90" s="132"/>
      <c r="AG90" s="132"/>
      <c r="AH90" s="132"/>
      <c r="AI90" s="132"/>
      <c r="AJ90" s="132"/>
      <c r="AK90" s="132"/>
    </row>
    <row r="91" spans="1:37" s="130" customFormat="1" ht="13.5" x14ac:dyDescent="0.3">
      <c r="A91" s="344"/>
      <c r="B91" s="157" t="s">
        <v>96</v>
      </c>
      <c r="C91" s="132">
        <f t="shared" ref="C91:E102" si="21">Q58</f>
        <v>0</v>
      </c>
      <c r="D91" s="132">
        <f t="shared" si="21"/>
        <v>0</v>
      </c>
      <c r="E91" s="132">
        <f t="shared" si="21"/>
        <v>0</v>
      </c>
      <c r="F91" s="263"/>
      <c r="G91" s="263"/>
      <c r="H91" s="263"/>
      <c r="I91" s="263"/>
      <c r="J91" s="263"/>
      <c r="K91" s="263"/>
      <c r="L91" s="263"/>
      <c r="M91" s="263"/>
      <c r="N91" s="263"/>
      <c r="O91" s="263"/>
      <c r="P91" s="263"/>
      <c r="Q91" s="132">
        <f>SUM(C91,F91:J91,M91:N91)</f>
        <v>0</v>
      </c>
      <c r="R91" s="132">
        <f>SUM(D91,K91,O91)</f>
        <v>0</v>
      </c>
      <c r="S91" s="132">
        <f>SUM(E91,L91,P91)</f>
        <v>0</v>
      </c>
      <c r="T91" s="132"/>
      <c r="U91" s="206"/>
      <c r="V91" s="206">
        <f t="shared" si="18"/>
        <v>86</v>
      </c>
      <c r="W91" s="206"/>
      <c r="X91" s="132"/>
      <c r="Y91" s="132"/>
      <c r="Z91" s="132"/>
      <c r="AA91" s="132"/>
      <c r="AB91" s="132"/>
      <c r="AC91" s="132"/>
      <c r="AD91" s="132"/>
      <c r="AE91" s="132"/>
      <c r="AF91" s="132"/>
      <c r="AG91" s="132"/>
      <c r="AH91" s="132"/>
      <c r="AI91" s="132"/>
      <c r="AJ91" s="132"/>
      <c r="AK91" s="132"/>
    </row>
    <row r="92" spans="1:37" s="130" customFormat="1" ht="13.5" x14ac:dyDescent="0.3">
      <c r="A92" s="344"/>
      <c r="B92" s="157" t="s">
        <v>99</v>
      </c>
      <c r="C92" s="132">
        <f t="shared" si="21"/>
        <v>0</v>
      </c>
      <c r="D92" s="132">
        <f t="shared" si="21"/>
        <v>0</v>
      </c>
      <c r="E92" s="132">
        <f t="shared" si="21"/>
        <v>0</v>
      </c>
      <c r="F92" s="263"/>
      <c r="G92" s="263"/>
      <c r="H92" s="263"/>
      <c r="I92" s="263"/>
      <c r="J92" s="263"/>
      <c r="K92" s="263"/>
      <c r="L92" s="263"/>
      <c r="M92" s="263"/>
      <c r="N92" s="263"/>
      <c r="O92" s="263"/>
      <c r="P92" s="263"/>
      <c r="Q92" s="132">
        <f t="shared" ref="Q92:Q102" si="22">SUM(C92,F92:J92,M92:N92)</f>
        <v>0</v>
      </c>
      <c r="R92" s="132">
        <f t="shared" ref="R92:S102" si="23">SUM(D92,K92,O92)</f>
        <v>0</v>
      </c>
      <c r="S92" s="132">
        <f t="shared" si="23"/>
        <v>0</v>
      </c>
      <c r="T92" s="132"/>
      <c r="U92" s="206"/>
      <c r="V92" s="206">
        <f t="shared" si="18"/>
        <v>87</v>
      </c>
      <c r="W92" s="206"/>
      <c r="X92" s="132"/>
      <c r="Y92" s="132"/>
      <c r="Z92" s="132"/>
      <c r="AA92" s="132"/>
      <c r="AB92" s="132"/>
      <c r="AC92" s="132"/>
      <c r="AD92" s="132"/>
      <c r="AE92" s="132"/>
      <c r="AF92" s="132"/>
      <c r="AG92" s="132"/>
      <c r="AH92" s="132"/>
      <c r="AI92" s="132"/>
      <c r="AJ92" s="132"/>
      <c r="AK92" s="132"/>
    </row>
    <row r="93" spans="1:37" s="130" customFormat="1" ht="13.5" x14ac:dyDescent="0.3">
      <c r="A93" s="344"/>
      <c r="B93" s="157" t="s">
        <v>100</v>
      </c>
      <c r="C93" s="132">
        <f t="shared" si="21"/>
        <v>0</v>
      </c>
      <c r="D93" s="132">
        <f t="shared" si="21"/>
        <v>0</v>
      </c>
      <c r="E93" s="132">
        <f t="shared" si="21"/>
        <v>0</v>
      </c>
      <c r="F93" s="263"/>
      <c r="G93" s="263"/>
      <c r="H93" s="263"/>
      <c r="I93" s="263"/>
      <c r="J93" s="263"/>
      <c r="K93" s="263"/>
      <c r="L93" s="263"/>
      <c r="M93" s="263"/>
      <c r="N93" s="263"/>
      <c r="O93" s="263"/>
      <c r="P93" s="263"/>
      <c r="Q93" s="132">
        <f t="shared" si="22"/>
        <v>0</v>
      </c>
      <c r="R93" s="132">
        <f t="shared" si="23"/>
        <v>0</v>
      </c>
      <c r="S93" s="132">
        <f t="shared" si="23"/>
        <v>0</v>
      </c>
      <c r="T93" s="132"/>
      <c r="U93" s="206"/>
      <c r="V93" s="206">
        <f t="shared" si="18"/>
        <v>88</v>
      </c>
      <c r="W93" s="206"/>
      <c r="X93" s="132"/>
      <c r="Y93" s="132"/>
      <c r="Z93" s="132"/>
      <c r="AA93" s="132"/>
      <c r="AB93" s="132"/>
      <c r="AC93" s="132"/>
      <c r="AD93" s="132"/>
      <c r="AE93" s="132"/>
      <c r="AF93" s="132"/>
      <c r="AG93" s="132"/>
      <c r="AH93" s="132"/>
      <c r="AI93" s="132"/>
      <c r="AJ93" s="132"/>
      <c r="AK93" s="132"/>
    </row>
    <row r="94" spans="1:37" s="130" customFormat="1" ht="13.5" x14ac:dyDescent="0.3">
      <c r="A94" s="344"/>
      <c r="B94" s="157" t="s">
        <v>101</v>
      </c>
      <c r="C94" s="132">
        <f t="shared" si="21"/>
        <v>0</v>
      </c>
      <c r="D94" s="132">
        <f t="shared" si="21"/>
        <v>0</v>
      </c>
      <c r="E94" s="132">
        <f t="shared" si="21"/>
        <v>0</v>
      </c>
      <c r="F94" s="263"/>
      <c r="G94" s="263"/>
      <c r="H94" s="263"/>
      <c r="I94" s="263"/>
      <c r="J94" s="263"/>
      <c r="K94" s="263"/>
      <c r="L94" s="263"/>
      <c r="M94" s="263"/>
      <c r="N94" s="263"/>
      <c r="O94" s="263"/>
      <c r="P94" s="263"/>
      <c r="Q94" s="132">
        <f t="shared" si="22"/>
        <v>0</v>
      </c>
      <c r="R94" s="132">
        <f t="shared" si="23"/>
        <v>0</v>
      </c>
      <c r="S94" s="132">
        <f t="shared" si="23"/>
        <v>0</v>
      </c>
      <c r="T94" s="132"/>
      <c r="U94" s="206"/>
      <c r="V94" s="206">
        <f t="shared" si="18"/>
        <v>89</v>
      </c>
      <c r="W94" s="206"/>
      <c r="X94" s="132"/>
      <c r="Y94" s="132"/>
      <c r="Z94" s="132"/>
      <c r="AA94" s="132"/>
      <c r="AB94" s="132"/>
      <c r="AC94" s="132"/>
      <c r="AD94" s="132"/>
      <c r="AE94" s="132"/>
      <c r="AF94" s="132"/>
      <c r="AG94" s="132"/>
      <c r="AH94" s="132"/>
      <c r="AI94" s="132"/>
      <c r="AJ94" s="132"/>
      <c r="AK94" s="132"/>
    </row>
    <row r="95" spans="1:37" s="130" customFormat="1" ht="13.5" x14ac:dyDescent="0.3">
      <c r="A95" s="344"/>
      <c r="B95" s="157" t="s">
        <v>102</v>
      </c>
      <c r="C95" s="132">
        <f t="shared" si="21"/>
        <v>0</v>
      </c>
      <c r="D95" s="132">
        <f t="shared" si="21"/>
        <v>0</v>
      </c>
      <c r="E95" s="132">
        <f t="shared" si="21"/>
        <v>0</v>
      </c>
      <c r="F95" s="263"/>
      <c r="G95" s="263"/>
      <c r="H95" s="263"/>
      <c r="I95" s="263"/>
      <c r="J95" s="263"/>
      <c r="K95" s="263"/>
      <c r="L95" s="263"/>
      <c r="M95" s="263"/>
      <c r="N95" s="263"/>
      <c r="O95" s="263"/>
      <c r="P95" s="263"/>
      <c r="Q95" s="132">
        <f t="shared" si="22"/>
        <v>0</v>
      </c>
      <c r="R95" s="132">
        <f t="shared" si="23"/>
        <v>0</v>
      </c>
      <c r="S95" s="132">
        <f t="shared" si="23"/>
        <v>0</v>
      </c>
      <c r="T95" s="132"/>
      <c r="U95" s="206"/>
      <c r="V95" s="206">
        <f t="shared" si="18"/>
        <v>90</v>
      </c>
      <c r="W95" s="206"/>
      <c r="X95" s="132"/>
      <c r="Y95" s="132"/>
      <c r="Z95" s="132"/>
      <c r="AA95" s="132"/>
      <c r="AB95" s="132"/>
      <c r="AC95" s="132"/>
      <c r="AD95" s="132"/>
      <c r="AE95" s="132"/>
      <c r="AF95" s="132"/>
      <c r="AG95" s="132"/>
      <c r="AH95" s="132"/>
      <c r="AI95" s="132"/>
      <c r="AJ95" s="132"/>
      <c r="AK95" s="132"/>
    </row>
    <row r="96" spans="1:37" s="130" customFormat="1" ht="13.5" x14ac:dyDescent="0.3">
      <c r="A96" s="344"/>
      <c r="B96" s="157" t="s">
        <v>103</v>
      </c>
      <c r="C96" s="132">
        <f t="shared" si="21"/>
        <v>0</v>
      </c>
      <c r="D96" s="132">
        <f t="shared" si="21"/>
        <v>0</v>
      </c>
      <c r="E96" s="132">
        <f t="shared" si="21"/>
        <v>0</v>
      </c>
      <c r="F96" s="263"/>
      <c r="G96" s="263"/>
      <c r="H96" s="263"/>
      <c r="I96" s="263"/>
      <c r="J96" s="263"/>
      <c r="K96" s="263"/>
      <c r="L96" s="263"/>
      <c r="M96" s="263"/>
      <c r="N96" s="263"/>
      <c r="O96" s="263"/>
      <c r="P96" s="263"/>
      <c r="Q96" s="132">
        <f t="shared" si="22"/>
        <v>0</v>
      </c>
      <c r="R96" s="132">
        <f t="shared" si="23"/>
        <v>0</v>
      </c>
      <c r="S96" s="132">
        <f t="shared" si="23"/>
        <v>0</v>
      </c>
      <c r="T96" s="132"/>
      <c r="U96" s="206"/>
      <c r="V96" s="206">
        <f t="shared" si="18"/>
        <v>91</v>
      </c>
      <c r="W96" s="206"/>
      <c r="X96" s="132"/>
      <c r="Y96" s="132"/>
      <c r="Z96" s="132"/>
      <c r="AA96" s="132"/>
      <c r="AB96" s="132"/>
      <c r="AC96" s="132"/>
      <c r="AD96" s="132"/>
      <c r="AE96" s="132"/>
      <c r="AF96" s="132"/>
      <c r="AG96" s="132"/>
      <c r="AH96" s="132"/>
      <c r="AI96" s="132"/>
      <c r="AJ96" s="132"/>
      <c r="AK96" s="132"/>
    </row>
    <row r="97" spans="1:37" s="130" customFormat="1" ht="13.5" x14ac:dyDescent="0.3">
      <c r="A97" s="344"/>
      <c r="B97" s="157" t="s">
        <v>104</v>
      </c>
      <c r="C97" s="132">
        <f t="shared" si="21"/>
        <v>0</v>
      </c>
      <c r="D97" s="132">
        <f t="shared" si="21"/>
        <v>0</v>
      </c>
      <c r="E97" s="132">
        <f t="shared" si="21"/>
        <v>0</v>
      </c>
      <c r="F97" s="263"/>
      <c r="G97" s="263"/>
      <c r="H97" s="263"/>
      <c r="I97" s="263"/>
      <c r="J97" s="263"/>
      <c r="K97" s="263"/>
      <c r="L97" s="263"/>
      <c r="M97" s="263"/>
      <c r="N97" s="263"/>
      <c r="O97" s="263"/>
      <c r="P97" s="263"/>
      <c r="Q97" s="132">
        <f t="shared" si="22"/>
        <v>0</v>
      </c>
      <c r="R97" s="132">
        <f t="shared" si="23"/>
        <v>0</v>
      </c>
      <c r="S97" s="132">
        <f t="shared" si="23"/>
        <v>0</v>
      </c>
      <c r="T97" s="132"/>
      <c r="U97" s="206"/>
      <c r="V97" s="206">
        <f t="shared" si="18"/>
        <v>92</v>
      </c>
      <c r="W97" s="206"/>
      <c r="X97" s="132"/>
      <c r="Y97" s="132"/>
      <c r="Z97" s="132"/>
      <c r="AA97" s="132"/>
      <c r="AB97" s="132"/>
      <c r="AC97" s="132"/>
      <c r="AD97" s="132"/>
      <c r="AE97" s="132"/>
      <c r="AF97" s="132"/>
      <c r="AG97" s="132"/>
      <c r="AH97" s="132"/>
      <c r="AI97" s="132"/>
      <c r="AJ97" s="132"/>
      <c r="AK97" s="132"/>
    </row>
    <row r="98" spans="1:37" s="130" customFormat="1" ht="13.5" x14ac:dyDescent="0.3">
      <c r="A98" s="344"/>
      <c r="B98" s="157" t="str">
        <f>B65</f>
        <v>Intitulé libre 1</v>
      </c>
      <c r="C98" s="132">
        <f t="shared" si="21"/>
        <v>0</v>
      </c>
      <c r="D98" s="132">
        <f t="shared" si="21"/>
        <v>0</v>
      </c>
      <c r="E98" s="132">
        <f t="shared" si="21"/>
        <v>0</v>
      </c>
      <c r="F98" s="263"/>
      <c r="G98" s="263"/>
      <c r="H98" s="263"/>
      <c r="I98" s="263"/>
      <c r="J98" s="263"/>
      <c r="K98" s="263"/>
      <c r="L98" s="263"/>
      <c r="M98" s="263"/>
      <c r="N98" s="263"/>
      <c r="O98" s="263"/>
      <c r="P98" s="263"/>
      <c r="Q98" s="132">
        <f t="shared" si="22"/>
        <v>0</v>
      </c>
      <c r="R98" s="132">
        <f t="shared" si="23"/>
        <v>0</v>
      </c>
      <c r="S98" s="132">
        <f t="shared" si="23"/>
        <v>0</v>
      </c>
      <c r="T98" s="132"/>
      <c r="U98" s="206"/>
      <c r="V98" s="206">
        <f t="shared" si="18"/>
        <v>93</v>
      </c>
      <c r="W98" s="206"/>
      <c r="X98" s="132"/>
      <c r="Y98" s="132"/>
      <c r="Z98" s="132"/>
      <c r="AA98" s="132"/>
      <c r="AB98" s="132"/>
      <c r="AC98" s="132"/>
      <c r="AD98" s="132"/>
      <c r="AE98" s="132"/>
      <c r="AF98" s="132"/>
      <c r="AG98" s="132"/>
      <c r="AH98" s="132"/>
      <c r="AI98" s="132"/>
      <c r="AJ98" s="132"/>
      <c r="AK98" s="132"/>
    </row>
    <row r="99" spans="1:37" s="130" customFormat="1" ht="13.5" x14ac:dyDescent="0.3">
      <c r="A99" s="344"/>
      <c r="B99" s="157" t="str">
        <f>B66</f>
        <v>Intitulé libre 2</v>
      </c>
      <c r="C99" s="132">
        <f t="shared" si="21"/>
        <v>0</v>
      </c>
      <c r="D99" s="132">
        <f t="shared" si="21"/>
        <v>0</v>
      </c>
      <c r="E99" s="132">
        <f t="shared" si="21"/>
        <v>0</v>
      </c>
      <c r="F99" s="263"/>
      <c r="G99" s="263"/>
      <c r="H99" s="263"/>
      <c r="I99" s="263"/>
      <c r="J99" s="263"/>
      <c r="K99" s="263"/>
      <c r="L99" s="263"/>
      <c r="M99" s="263"/>
      <c r="N99" s="263"/>
      <c r="O99" s="263"/>
      <c r="P99" s="263"/>
      <c r="Q99" s="132">
        <f t="shared" si="22"/>
        <v>0</v>
      </c>
      <c r="R99" s="132">
        <f t="shared" si="23"/>
        <v>0</v>
      </c>
      <c r="S99" s="132">
        <f t="shared" si="23"/>
        <v>0</v>
      </c>
      <c r="T99" s="132"/>
      <c r="U99" s="206"/>
      <c r="V99" s="206">
        <f t="shared" si="18"/>
        <v>94</v>
      </c>
      <c r="W99" s="206"/>
      <c r="X99" s="132"/>
      <c r="Y99" s="132"/>
      <c r="Z99" s="132"/>
      <c r="AA99" s="132"/>
      <c r="AB99" s="132"/>
      <c r="AC99" s="132"/>
      <c r="AD99" s="132"/>
      <c r="AE99" s="132"/>
      <c r="AF99" s="132"/>
      <c r="AG99" s="132"/>
      <c r="AH99" s="132"/>
      <c r="AI99" s="132"/>
      <c r="AJ99" s="132"/>
      <c r="AK99" s="132"/>
    </row>
    <row r="100" spans="1:37" s="130" customFormat="1" ht="13.5" x14ac:dyDescent="0.3">
      <c r="A100" s="344"/>
      <c r="B100" s="157" t="str">
        <f>B67</f>
        <v>Intitulé libre 3</v>
      </c>
      <c r="C100" s="132">
        <f t="shared" si="21"/>
        <v>0</v>
      </c>
      <c r="D100" s="132">
        <f t="shared" si="21"/>
        <v>0</v>
      </c>
      <c r="E100" s="132">
        <f t="shared" si="21"/>
        <v>0</v>
      </c>
      <c r="F100" s="263"/>
      <c r="G100" s="263"/>
      <c r="H100" s="263"/>
      <c r="I100" s="263"/>
      <c r="J100" s="263"/>
      <c r="K100" s="263"/>
      <c r="L100" s="263"/>
      <c r="M100" s="263"/>
      <c r="N100" s="263"/>
      <c r="O100" s="263"/>
      <c r="P100" s="263"/>
      <c r="Q100" s="132">
        <f t="shared" si="22"/>
        <v>0</v>
      </c>
      <c r="R100" s="132">
        <f t="shared" si="23"/>
        <v>0</v>
      </c>
      <c r="S100" s="132">
        <f t="shared" si="23"/>
        <v>0</v>
      </c>
      <c r="T100" s="132"/>
      <c r="U100" s="206"/>
      <c r="V100" s="206">
        <f t="shared" si="18"/>
        <v>95</v>
      </c>
      <c r="W100" s="206"/>
      <c r="X100" s="132"/>
      <c r="Y100" s="132"/>
      <c r="Z100" s="132"/>
      <c r="AA100" s="132"/>
      <c r="AB100" s="132"/>
      <c r="AC100" s="132"/>
      <c r="AD100" s="132"/>
      <c r="AE100" s="132"/>
      <c r="AF100" s="132"/>
      <c r="AG100" s="132"/>
      <c r="AH100" s="132"/>
      <c r="AI100" s="132"/>
      <c r="AJ100" s="132"/>
      <c r="AK100" s="132"/>
    </row>
    <row r="101" spans="1:37" s="130" customFormat="1" ht="13.5" x14ac:dyDescent="0.3">
      <c r="A101" s="344"/>
      <c r="B101" s="157" t="str">
        <f>B68</f>
        <v>Intitulé libre 4</v>
      </c>
      <c r="C101" s="132">
        <f t="shared" si="21"/>
        <v>0</v>
      </c>
      <c r="D101" s="132">
        <f t="shared" si="21"/>
        <v>0</v>
      </c>
      <c r="E101" s="132">
        <f t="shared" si="21"/>
        <v>0</v>
      </c>
      <c r="F101" s="263"/>
      <c r="G101" s="263"/>
      <c r="H101" s="263"/>
      <c r="I101" s="263"/>
      <c r="J101" s="263"/>
      <c r="K101" s="263"/>
      <c r="L101" s="263"/>
      <c r="M101" s="263"/>
      <c r="N101" s="263"/>
      <c r="O101" s="263"/>
      <c r="P101" s="263"/>
      <c r="Q101" s="132">
        <f t="shared" si="22"/>
        <v>0</v>
      </c>
      <c r="R101" s="132">
        <f t="shared" si="23"/>
        <v>0</v>
      </c>
      <c r="S101" s="132">
        <f t="shared" si="23"/>
        <v>0</v>
      </c>
      <c r="T101" s="132"/>
      <c r="U101" s="206"/>
      <c r="V101" s="206">
        <f t="shared" si="18"/>
        <v>96</v>
      </c>
      <c r="W101" s="206"/>
      <c r="X101" s="132"/>
      <c r="Y101" s="132"/>
      <c r="Z101" s="132"/>
      <c r="AA101" s="132"/>
      <c r="AB101" s="132"/>
      <c r="AC101" s="132"/>
      <c r="AD101" s="132"/>
      <c r="AE101" s="132"/>
      <c r="AF101" s="132"/>
      <c r="AG101" s="132"/>
      <c r="AH101" s="132"/>
      <c r="AI101" s="132"/>
      <c r="AJ101" s="132"/>
      <c r="AK101" s="132"/>
    </row>
    <row r="102" spans="1:37" s="130" customFormat="1" ht="13.5" x14ac:dyDescent="0.3">
      <c r="A102" s="344"/>
      <c r="B102" s="157" t="str">
        <f>B69</f>
        <v>Intitulé libre 5</v>
      </c>
      <c r="C102" s="132">
        <f t="shared" si="21"/>
        <v>0</v>
      </c>
      <c r="D102" s="132">
        <f t="shared" si="21"/>
        <v>0</v>
      </c>
      <c r="E102" s="132">
        <f t="shared" si="21"/>
        <v>0</v>
      </c>
      <c r="F102" s="263"/>
      <c r="G102" s="263"/>
      <c r="H102" s="263"/>
      <c r="I102" s="263"/>
      <c r="J102" s="263"/>
      <c r="K102" s="263"/>
      <c r="L102" s="263"/>
      <c r="M102" s="263"/>
      <c r="N102" s="263"/>
      <c r="O102" s="263"/>
      <c r="P102" s="263"/>
      <c r="Q102" s="132">
        <f t="shared" si="22"/>
        <v>0</v>
      </c>
      <c r="R102" s="132">
        <f t="shared" si="23"/>
        <v>0</v>
      </c>
      <c r="S102" s="132">
        <f t="shared" si="23"/>
        <v>0</v>
      </c>
      <c r="T102" s="132"/>
      <c r="U102" s="206"/>
      <c r="V102" s="206">
        <f t="shared" si="18"/>
        <v>97</v>
      </c>
      <c r="W102" s="206"/>
      <c r="X102" s="132"/>
      <c r="Y102" s="132"/>
      <c r="Z102" s="132"/>
      <c r="AA102" s="132"/>
      <c r="AB102" s="132"/>
      <c r="AC102" s="132"/>
      <c r="AD102" s="132"/>
      <c r="AE102" s="132"/>
      <c r="AF102" s="132"/>
      <c r="AG102" s="132"/>
      <c r="AH102" s="132"/>
      <c r="AI102" s="132"/>
      <c r="AJ102" s="132"/>
      <c r="AK102" s="132"/>
    </row>
    <row r="103" spans="1:37" s="130" customFormat="1" ht="14.25" thickBot="1" x14ac:dyDescent="0.35">
      <c r="A103" s="344"/>
      <c r="B103" s="264" t="s">
        <v>105</v>
      </c>
      <c r="C103" s="265">
        <f>SUM(C91:C102)</f>
        <v>0</v>
      </c>
      <c r="D103" s="265">
        <f>SUM(D91:D102)</f>
        <v>0</v>
      </c>
      <c r="E103" s="265">
        <f>SUM(E91:E102)</f>
        <v>0</v>
      </c>
      <c r="F103" s="265">
        <f t="shared" ref="F103:P103" si="24">SUM(F91:F102)</f>
        <v>0</v>
      </c>
      <c r="G103" s="265">
        <f t="shared" si="24"/>
        <v>0</v>
      </c>
      <c r="H103" s="265">
        <f t="shared" si="24"/>
        <v>0</v>
      </c>
      <c r="I103" s="265">
        <f t="shared" si="24"/>
        <v>0</v>
      </c>
      <c r="J103" s="265">
        <f t="shared" si="24"/>
        <v>0</v>
      </c>
      <c r="K103" s="265">
        <f t="shared" si="24"/>
        <v>0</v>
      </c>
      <c r="L103" s="265">
        <f t="shared" si="24"/>
        <v>0</v>
      </c>
      <c r="M103" s="265">
        <f t="shared" si="24"/>
        <v>0</v>
      </c>
      <c r="N103" s="265">
        <f t="shared" si="24"/>
        <v>0</v>
      </c>
      <c r="O103" s="265">
        <f t="shared" si="24"/>
        <v>0</v>
      </c>
      <c r="P103" s="265">
        <f t="shared" si="24"/>
        <v>0</v>
      </c>
      <c r="Q103" s="265">
        <f>SUM(Q91:Q102)</f>
        <v>0</v>
      </c>
      <c r="R103" s="265">
        <f>SUM(R91:R102)</f>
        <v>0</v>
      </c>
      <c r="S103" s="265">
        <f>SUM(S91:S102)</f>
        <v>0</v>
      </c>
      <c r="T103" s="132"/>
      <c r="U103" s="206" t="str">
        <f>RIGHT(A72,4)&amp;"hors reseau"</f>
        <v>2021hors reseau</v>
      </c>
      <c r="V103" s="206">
        <f t="shared" si="18"/>
        <v>98</v>
      </c>
      <c r="W103" s="206"/>
      <c r="X103" s="132"/>
      <c r="Y103" s="132"/>
      <c r="Z103" s="132"/>
      <c r="AA103" s="132"/>
      <c r="AB103" s="132"/>
      <c r="AC103" s="132"/>
      <c r="AD103" s="132"/>
      <c r="AE103" s="132"/>
      <c r="AF103" s="132"/>
      <c r="AG103" s="132"/>
      <c r="AH103" s="132"/>
      <c r="AI103" s="132"/>
      <c r="AJ103" s="132"/>
      <c r="AK103" s="132"/>
    </row>
    <row r="104" spans="1:37" s="130" customFormat="1" ht="13.5" x14ac:dyDescent="0.3">
      <c r="C104" s="132"/>
      <c r="D104" s="132"/>
      <c r="E104" s="132"/>
      <c r="F104" s="132"/>
      <c r="G104" s="132"/>
      <c r="H104" s="132"/>
      <c r="I104" s="132"/>
      <c r="J104" s="132"/>
      <c r="K104" s="132"/>
      <c r="L104" s="132"/>
      <c r="M104" s="132"/>
      <c r="N104" s="266"/>
      <c r="O104" s="132"/>
      <c r="P104" s="132"/>
      <c r="Q104" s="132"/>
      <c r="R104" s="132"/>
      <c r="S104" s="132"/>
      <c r="T104" s="132"/>
      <c r="U104" s="206"/>
      <c r="V104" s="206">
        <f t="shared" si="18"/>
        <v>99</v>
      </c>
      <c r="W104" s="206"/>
      <c r="X104" s="132"/>
      <c r="Y104" s="132"/>
      <c r="Z104" s="132"/>
      <c r="AA104" s="132"/>
      <c r="AB104" s="132"/>
      <c r="AC104" s="132"/>
      <c r="AD104" s="132"/>
      <c r="AE104" s="132"/>
      <c r="AF104" s="132"/>
      <c r="AG104" s="132"/>
      <c r="AH104" s="132"/>
      <c r="AI104" s="132"/>
      <c r="AJ104" s="132"/>
      <c r="AK104" s="132"/>
    </row>
    <row r="105" spans="1:37" s="130" customFormat="1" ht="12" customHeight="1" x14ac:dyDescent="0.3">
      <c r="A105" s="344" t="s">
        <v>87</v>
      </c>
      <c r="B105" s="157" t="s">
        <v>96</v>
      </c>
      <c r="C105" s="132">
        <f t="shared" ref="C105:E121" si="25">Q72</f>
        <v>0</v>
      </c>
      <c r="D105" s="132">
        <f t="shared" si="25"/>
        <v>0</v>
      </c>
      <c r="E105" s="132">
        <f t="shared" si="25"/>
        <v>0</v>
      </c>
      <c r="F105" s="263"/>
      <c r="G105" s="263"/>
      <c r="H105" s="263"/>
      <c r="I105" s="263"/>
      <c r="J105" s="263"/>
      <c r="K105" s="263"/>
      <c r="L105" s="263"/>
      <c r="M105" s="263"/>
      <c r="N105" s="263"/>
      <c r="O105" s="263"/>
      <c r="P105" s="263"/>
      <c r="Q105" s="132">
        <f>SUM(C105,J105,N105)</f>
        <v>0</v>
      </c>
      <c r="R105" s="132">
        <f>SUM(D105,K105,O105)</f>
        <v>0</v>
      </c>
      <c r="S105" s="132">
        <f>SUM(E105,L105,P105)</f>
        <v>0</v>
      </c>
      <c r="T105" s="132"/>
      <c r="U105" s="206"/>
      <c r="V105" s="206">
        <f t="shared" si="18"/>
        <v>100</v>
      </c>
      <c r="W105" s="206"/>
      <c r="X105" s="132"/>
      <c r="Y105" s="132"/>
      <c r="Z105" s="132"/>
      <c r="AA105" s="132"/>
      <c r="AB105" s="132"/>
      <c r="AC105" s="132"/>
      <c r="AD105" s="132"/>
      <c r="AE105" s="132"/>
      <c r="AF105" s="132"/>
      <c r="AG105" s="132"/>
      <c r="AH105" s="132"/>
      <c r="AI105" s="132"/>
      <c r="AJ105" s="132"/>
      <c r="AK105" s="132"/>
    </row>
    <row r="106" spans="1:37" s="130" customFormat="1" ht="13.5" x14ac:dyDescent="0.3">
      <c r="A106" s="344"/>
      <c r="B106" s="157" t="s">
        <v>310</v>
      </c>
      <c r="C106" s="132">
        <f t="shared" si="25"/>
        <v>0</v>
      </c>
      <c r="D106" s="132">
        <f t="shared" si="25"/>
        <v>0</v>
      </c>
      <c r="E106" s="132">
        <f t="shared" si="25"/>
        <v>0</v>
      </c>
      <c r="F106" s="263"/>
      <c r="G106" s="263"/>
      <c r="H106" s="263"/>
      <c r="I106" s="263"/>
      <c r="J106" s="263"/>
      <c r="K106" s="263"/>
      <c r="L106" s="263"/>
      <c r="M106" s="263"/>
      <c r="N106" s="263"/>
      <c r="O106" s="263"/>
      <c r="P106" s="263"/>
      <c r="Q106" s="132">
        <f t="shared" ref="Q106:S121" si="26">SUM(C106,J106,N106)</f>
        <v>0</v>
      </c>
      <c r="R106" s="132">
        <f t="shared" si="26"/>
        <v>0</v>
      </c>
      <c r="S106" s="132">
        <f t="shared" si="26"/>
        <v>0</v>
      </c>
      <c r="T106" s="132"/>
      <c r="U106" s="206"/>
      <c r="V106" s="206">
        <f t="shared" si="18"/>
        <v>101</v>
      </c>
      <c r="W106" s="206"/>
      <c r="X106" s="132"/>
      <c r="Y106" s="132"/>
      <c r="Z106" s="132"/>
      <c r="AA106" s="132"/>
      <c r="AB106" s="132"/>
      <c r="AC106" s="132"/>
      <c r="AD106" s="132"/>
      <c r="AE106" s="132"/>
      <c r="AF106" s="132"/>
      <c r="AG106" s="132"/>
      <c r="AH106" s="132"/>
      <c r="AI106" s="132"/>
      <c r="AJ106" s="132"/>
      <c r="AK106" s="132"/>
    </row>
    <row r="107" spans="1:37" s="130" customFormat="1" ht="13.5" x14ac:dyDescent="0.3">
      <c r="A107" s="344"/>
      <c r="B107" s="157" t="s">
        <v>311</v>
      </c>
      <c r="C107" s="132">
        <f t="shared" si="25"/>
        <v>0</v>
      </c>
      <c r="D107" s="132">
        <f t="shared" si="25"/>
        <v>0</v>
      </c>
      <c r="E107" s="132">
        <f t="shared" si="25"/>
        <v>0</v>
      </c>
      <c r="F107" s="263"/>
      <c r="G107" s="263"/>
      <c r="H107" s="263"/>
      <c r="I107" s="263"/>
      <c r="J107" s="263"/>
      <c r="K107" s="263"/>
      <c r="L107" s="263"/>
      <c r="M107" s="263"/>
      <c r="N107" s="263"/>
      <c r="O107" s="263"/>
      <c r="P107" s="263"/>
      <c r="Q107" s="132">
        <f t="shared" si="26"/>
        <v>0</v>
      </c>
      <c r="R107" s="132">
        <f t="shared" si="26"/>
        <v>0</v>
      </c>
      <c r="S107" s="132">
        <f t="shared" si="26"/>
        <v>0</v>
      </c>
      <c r="T107" s="132"/>
      <c r="U107" s="206"/>
      <c r="V107" s="206">
        <f t="shared" si="18"/>
        <v>102</v>
      </c>
      <c r="W107" s="206"/>
      <c r="X107" s="132"/>
      <c r="Y107" s="132"/>
      <c r="Z107" s="132"/>
      <c r="AA107" s="132"/>
      <c r="AB107" s="132"/>
      <c r="AC107" s="132"/>
      <c r="AD107" s="132"/>
      <c r="AE107" s="132"/>
      <c r="AF107" s="132"/>
      <c r="AG107" s="132"/>
      <c r="AH107" s="132"/>
      <c r="AI107" s="132"/>
      <c r="AJ107" s="132"/>
      <c r="AK107" s="132"/>
    </row>
    <row r="108" spans="1:37" s="130" customFormat="1" ht="13.5" x14ac:dyDescent="0.3">
      <c r="A108" s="344"/>
      <c r="B108" s="157" t="s">
        <v>312</v>
      </c>
      <c r="C108" s="132">
        <f t="shared" si="25"/>
        <v>0</v>
      </c>
      <c r="D108" s="132">
        <f t="shared" si="25"/>
        <v>0</v>
      </c>
      <c r="E108" s="132">
        <f t="shared" si="25"/>
        <v>0</v>
      </c>
      <c r="F108" s="263"/>
      <c r="G108" s="263"/>
      <c r="H108" s="263"/>
      <c r="I108" s="263"/>
      <c r="J108" s="263"/>
      <c r="K108" s="263"/>
      <c r="L108" s="263"/>
      <c r="M108" s="263"/>
      <c r="N108" s="263"/>
      <c r="O108" s="263"/>
      <c r="P108" s="263"/>
      <c r="Q108" s="132">
        <f t="shared" si="26"/>
        <v>0</v>
      </c>
      <c r="R108" s="132">
        <f t="shared" si="26"/>
        <v>0</v>
      </c>
      <c r="S108" s="132">
        <f t="shared" si="26"/>
        <v>0</v>
      </c>
      <c r="T108" s="132"/>
      <c r="U108" s="206"/>
      <c r="V108" s="206">
        <f t="shared" si="18"/>
        <v>103</v>
      </c>
      <c r="W108" s="206"/>
      <c r="X108" s="132"/>
      <c r="Y108" s="132"/>
      <c r="Z108" s="132"/>
      <c r="AA108" s="132"/>
      <c r="AB108" s="132"/>
      <c r="AC108" s="132"/>
      <c r="AD108" s="132"/>
      <c r="AE108" s="132"/>
      <c r="AF108" s="132"/>
      <c r="AG108" s="132"/>
      <c r="AH108" s="132"/>
      <c r="AI108" s="132"/>
      <c r="AJ108" s="132"/>
      <c r="AK108" s="132"/>
    </row>
    <row r="109" spans="1:37" s="130" customFormat="1" ht="13.5" x14ac:dyDescent="0.3">
      <c r="A109" s="344"/>
      <c r="B109" s="157" t="s">
        <v>313</v>
      </c>
      <c r="C109" s="132">
        <f t="shared" si="25"/>
        <v>0</v>
      </c>
      <c r="D109" s="132">
        <f t="shared" si="25"/>
        <v>0</v>
      </c>
      <c r="E109" s="132">
        <f t="shared" si="25"/>
        <v>0</v>
      </c>
      <c r="F109" s="263"/>
      <c r="G109" s="263"/>
      <c r="H109" s="263"/>
      <c r="I109" s="263"/>
      <c r="J109" s="263"/>
      <c r="K109" s="263"/>
      <c r="L109" s="263"/>
      <c r="M109" s="263"/>
      <c r="N109" s="263"/>
      <c r="O109" s="263"/>
      <c r="P109" s="263"/>
      <c r="Q109" s="132">
        <f t="shared" si="26"/>
        <v>0</v>
      </c>
      <c r="R109" s="132">
        <f t="shared" si="26"/>
        <v>0</v>
      </c>
      <c r="S109" s="132">
        <f t="shared" si="26"/>
        <v>0</v>
      </c>
      <c r="T109" s="132"/>
      <c r="U109" s="206"/>
      <c r="V109" s="206">
        <f t="shared" si="18"/>
        <v>104</v>
      </c>
      <c r="W109" s="206"/>
      <c r="X109" s="132"/>
      <c r="Y109" s="132"/>
      <c r="Z109" s="132"/>
      <c r="AA109" s="132"/>
      <c r="AB109" s="132"/>
      <c r="AC109" s="132"/>
      <c r="AD109" s="132"/>
      <c r="AE109" s="132"/>
      <c r="AF109" s="132"/>
      <c r="AG109" s="132"/>
      <c r="AH109" s="132"/>
      <c r="AI109" s="132"/>
      <c r="AJ109" s="132"/>
      <c r="AK109" s="132"/>
    </row>
    <row r="110" spans="1:37" s="130" customFormat="1" ht="13.5" x14ac:dyDescent="0.3">
      <c r="A110" s="344"/>
      <c r="B110" s="157" t="s">
        <v>314</v>
      </c>
      <c r="C110" s="132">
        <f t="shared" si="25"/>
        <v>0</v>
      </c>
      <c r="D110" s="132">
        <f t="shared" si="25"/>
        <v>0</v>
      </c>
      <c r="E110" s="132">
        <f t="shared" si="25"/>
        <v>0</v>
      </c>
      <c r="F110" s="263"/>
      <c r="G110" s="263"/>
      <c r="H110" s="263"/>
      <c r="I110" s="263"/>
      <c r="J110" s="263"/>
      <c r="K110" s="263"/>
      <c r="L110" s="263"/>
      <c r="M110" s="263"/>
      <c r="N110" s="263"/>
      <c r="O110" s="263"/>
      <c r="P110" s="263"/>
      <c r="Q110" s="132">
        <f t="shared" si="26"/>
        <v>0</v>
      </c>
      <c r="R110" s="132">
        <f t="shared" si="26"/>
        <v>0</v>
      </c>
      <c r="S110" s="132">
        <f t="shared" si="26"/>
        <v>0</v>
      </c>
      <c r="T110" s="132"/>
      <c r="U110" s="206"/>
      <c r="V110" s="206">
        <f t="shared" si="18"/>
        <v>105</v>
      </c>
      <c r="W110" s="206"/>
      <c r="X110" s="132"/>
      <c r="Y110" s="132"/>
      <c r="Z110" s="132"/>
      <c r="AA110" s="132"/>
      <c r="AB110" s="132"/>
      <c r="AC110" s="132"/>
      <c r="AD110" s="132"/>
      <c r="AE110" s="132"/>
      <c r="AF110" s="132"/>
      <c r="AG110" s="132"/>
      <c r="AH110" s="132"/>
      <c r="AI110" s="132"/>
      <c r="AJ110" s="132"/>
      <c r="AK110" s="132"/>
    </row>
    <row r="111" spans="1:37" s="130" customFormat="1" ht="13.5" x14ac:dyDescent="0.3">
      <c r="A111" s="344"/>
      <c r="B111" s="157" t="s">
        <v>315</v>
      </c>
      <c r="C111" s="132">
        <f t="shared" si="25"/>
        <v>0</v>
      </c>
      <c r="D111" s="132">
        <f t="shared" si="25"/>
        <v>0</v>
      </c>
      <c r="E111" s="132">
        <f t="shared" si="25"/>
        <v>0</v>
      </c>
      <c r="F111" s="263"/>
      <c r="G111" s="263"/>
      <c r="H111" s="263"/>
      <c r="I111" s="263"/>
      <c r="J111" s="263"/>
      <c r="K111" s="263"/>
      <c r="L111" s="263"/>
      <c r="M111" s="263"/>
      <c r="N111" s="263"/>
      <c r="O111" s="263"/>
      <c r="P111" s="263"/>
      <c r="Q111" s="132">
        <f t="shared" si="26"/>
        <v>0</v>
      </c>
      <c r="R111" s="132">
        <f t="shared" si="26"/>
        <v>0</v>
      </c>
      <c r="S111" s="132">
        <f t="shared" si="26"/>
        <v>0</v>
      </c>
      <c r="T111" s="132"/>
      <c r="U111" s="206"/>
      <c r="V111" s="206">
        <f t="shared" si="18"/>
        <v>106</v>
      </c>
      <c r="W111" s="206"/>
      <c r="X111" s="132"/>
      <c r="Y111" s="132"/>
      <c r="Z111" s="132"/>
      <c r="AA111" s="132"/>
      <c r="AB111" s="132"/>
      <c r="AC111" s="132"/>
      <c r="AD111" s="132"/>
      <c r="AE111" s="132"/>
      <c r="AF111" s="132"/>
      <c r="AG111" s="132"/>
      <c r="AH111" s="132"/>
      <c r="AI111" s="132"/>
      <c r="AJ111" s="132"/>
      <c r="AK111" s="132"/>
    </row>
    <row r="112" spans="1:37" s="130" customFormat="1" ht="13.5" x14ac:dyDescent="0.3">
      <c r="A112" s="344"/>
      <c r="B112" s="157" t="s">
        <v>316</v>
      </c>
      <c r="C112" s="132">
        <f t="shared" si="25"/>
        <v>0</v>
      </c>
      <c r="D112" s="132">
        <f t="shared" si="25"/>
        <v>0</v>
      </c>
      <c r="E112" s="132">
        <f t="shared" si="25"/>
        <v>0</v>
      </c>
      <c r="F112" s="263"/>
      <c r="G112" s="263"/>
      <c r="H112" s="263"/>
      <c r="I112" s="263"/>
      <c r="J112" s="263"/>
      <c r="K112" s="263"/>
      <c r="L112" s="263"/>
      <c r="M112" s="263"/>
      <c r="N112" s="263"/>
      <c r="O112" s="263"/>
      <c r="P112" s="263"/>
      <c r="Q112" s="132">
        <f t="shared" si="26"/>
        <v>0</v>
      </c>
      <c r="R112" s="132">
        <f t="shared" si="26"/>
        <v>0</v>
      </c>
      <c r="S112" s="132">
        <f t="shared" si="26"/>
        <v>0</v>
      </c>
      <c r="T112" s="132"/>
      <c r="U112" s="206"/>
      <c r="V112" s="206">
        <f t="shared" si="18"/>
        <v>107</v>
      </c>
      <c r="W112" s="206"/>
      <c r="X112" s="132"/>
      <c r="Y112" s="132"/>
      <c r="Z112" s="132"/>
      <c r="AA112" s="132"/>
      <c r="AB112" s="132"/>
      <c r="AC112" s="132"/>
      <c r="AD112" s="132"/>
      <c r="AE112" s="132"/>
      <c r="AF112" s="132"/>
      <c r="AG112" s="132"/>
      <c r="AH112" s="132"/>
      <c r="AI112" s="132"/>
      <c r="AJ112" s="132"/>
      <c r="AK112" s="132"/>
    </row>
    <row r="113" spans="1:37" s="130" customFormat="1" ht="13.5" x14ac:dyDescent="0.3">
      <c r="A113" s="344"/>
      <c r="B113" s="157" t="s">
        <v>317</v>
      </c>
      <c r="C113" s="132">
        <f t="shared" si="25"/>
        <v>0</v>
      </c>
      <c r="D113" s="132">
        <f t="shared" si="25"/>
        <v>0</v>
      </c>
      <c r="E113" s="132">
        <f t="shared" si="25"/>
        <v>0</v>
      </c>
      <c r="F113" s="263"/>
      <c r="G113" s="263"/>
      <c r="H113" s="263"/>
      <c r="I113" s="263"/>
      <c r="J113" s="263"/>
      <c r="K113" s="263"/>
      <c r="L113" s="263"/>
      <c r="M113" s="263"/>
      <c r="N113" s="263"/>
      <c r="O113" s="263"/>
      <c r="P113" s="263"/>
      <c r="Q113" s="132">
        <f t="shared" si="26"/>
        <v>0</v>
      </c>
      <c r="R113" s="132">
        <f t="shared" si="26"/>
        <v>0</v>
      </c>
      <c r="S113" s="132">
        <f t="shared" si="26"/>
        <v>0</v>
      </c>
      <c r="T113" s="132"/>
      <c r="U113" s="206"/>
      <c r="V113" s="206">
        <f t="shared" si="18"/>
        <v>108</v>
      </c>
      <c r="W113" s="206"/>
      <c r="X113" s="132"/>
      <c r="Y113" s="132"/>
      <c r="Z113" s="132"/>
      <c r="AA113" s="132"/>
      <c r="AB113" s="132"/>
      <c r="AC113" s="132"/>
      <c r="AD113" s="132"/>
      <c r="AE113" s="132"/>
      <c r="AF113" s="132"/>
      <c r="AG113" s="132"/>
      <c r="AH113" s="132"/>
      <c r="AI113" s="132"/>
      <c r="AJ113" s="132"/>
      <c r="AK113" s="132"/>
    </row>
    <row r="114" spans="1:37" s="130" customFormat="1" ht="13.5" x14ac:dyDescent="0.3">
      <c r="A114" s="344"/>
      <c r="B114" s="157" t="s">
        <v>318</v>
      </c>
      <c r="C114" s="132">
        <f t="shared" si="25"/>
        <v>0</v>
      </c>
      <c r="D114" s="132">
        <f t="shared" si="25"/>
        <v>0</v>
      </c>
      <c r="E114" s="132">
        <f t="shared" si="25"/>
        <v>0</v>
      </c>
      <c r="F114" s="263"/>
      <c r="G114" s="263"/>
      <c r="H114" s="263"/>
      <c r="I114" s="263"/>
      <c r="J114" s="263"/>
      <c r="K114" s="263"/>
      <c r="L114" s="263"/>
      <c r="M114" s="263"/>
      <c r="N114" s="263"/>
      <c r="O114" s="263"/>
      <c r="P114" s="263"/>
      <c r="Q114" s="132">
        <f t="shared" si="26"/>
        <v>0</v>
      </c>
      <c r="R114" s="132">
        <f t="shared" si="26"/>
        <v>0</v>
      </c>
      <c r="S114" s="132">
        <f t="shared" si="26"/>
        <v>0</v>
      </c>
      <c r="T114" s="132"/>
      <c r="U114" s="206"/>
      <c r="V114" s="206">
        <f t="shared" si="18"/>
        <v>109</v>
      </c>
      <c r="W114" s="206"/>
      <c r="X114" s="132"/>
      <c r="Y114" s="132"/>
      <c r="Z114" s="132"/>
      <c r="AA114" s="132"/>
      <c r="AB114" s="132"/>
      <c r="AC114" s="132"/>
      <c r="AD114" s="132"/>
      <c r="AE114" s="132"/>
      <c r="AF114" s="132"/>
      <c r="AG114" s="132"/>
      <c r="AH114" s="132"/>
      <c r="AI114" s="132"/>
      <c r="AJ114" s="132"/>
      <c r="AK114" s="132"/>
    </row>
    <row r="115" spans="1:37" s="130" customFormat="1" ht="13.5" x14ac:dyDescent="0.3">
      <c r="A115" s="344"/>
      <c r="B115" s="157" t="s">
        <v>319</v>
      </c>
      <c r="C115" s="132">
        <f t="shared" si="25"/>
        <v>0</v>
      </c>
      <c r="D115" s="132">
        <f t="shared" si="25"/>
        <v>0</v>
      </c>
      <c r="E115" s="132">
        <f t="shared" si="25"/>
        <v>0</v>
      </c>
      <c r="F115" s="263"/>
      <c r="G115" s="263"/>
      <c r="H115" s="263"/>
      <c r="I115" s="263"/>
      <c r="J115" s="263"/>
      <c r="K115" s="263"/>
      <c r="L115" s="263"/>
      <c r="M115" s="263"/>
      <c r="N115" s="263"/>
      <c r="O115" s="263"/>
      <c r="P115" s="263"/>
      <c r="Q115" s="132">
        <f t="shared" si="26"/>
        <v>0</v>
      </c>
      <c r="R115" s="132">
        <f t="shared" si="26"/>
        <v>0</v>
      </c>
      <c r="S115" s="132">
        <f t="shared" si="26"/>
        <v>0</v>
      </c>
      <c r="T115" s="132"/>
      <c r="U115" s="206"/>
      <c r="V115" s="206">
        <f t="shared" si="18"/>
        <v>110</v>
      </c>
      <c r="W115" s="206"/>
      <c r="X115" s="132"/>
      <c r="Y115" s="132"/>
      <c r="Z115" s="132"/>
      <c r="AA115" s="132"/>
      <c r="AB115" s="132"/>
      <c r="AC115" s="132"/>
      <c r="AD115" s="132"/>
      <c r="AE115" s="132"/>
      <c r="AF115" s="132"/>
      <c r="AG115" s="132"/>
      <c r="AH115" s="132"/>
      <c r="AI115" s="132"/>
      <c r="AJ115" s="132"/>
      <c r="AK115" s="132"/>
    </row>
    <row r="116" spans="1:37" s="130" customFormat="1" ht="13.5" x14ac:dyDescent="0.3">
      <c r="A116" s="344"/>
      <c r="B116" s="157" t="s">
        <v>97</v>
      </c>
      <c r="C116" s="132">
        <f t="shared" si="25"/>
        <v>0</v>
      </c>
      <c r="D116" s="132">
        <f t="shared" si="25"/>
        <v>0</v>
      </c>
      <c r="E116" s="132">
        <f t="shared" si="25"/>
        <v>0</v>
      </c>
      <c r="F116" s="263"/>
      <c r="G116" s="263"/>
      <c r="H116" s="263"/>
      <c r="I116" s="263"/>
      <c r="J116" s="263"/>
      <c r="K116" s="263"/>
      <c r="L116" s="263"/>
      <c r="M116" s="263"/>
      <c r="N116" s="263"/>
      <c r="O116" s="263"/>
      <c r="P116" s="263"/>
      <c r="Q116" s="132">
        <f t="shared" si="26"/>
        <v>0</v>
      </c>
      <c r="R116" s="132">
        <f t="shared" si="26"/>
        <v>0</v>
      </c>
      <c r="S116" s="132">
        <f t="shared" si="26"/>
        <v>0</v>
      </c>
      <c r="T116" s="132"/>
      <c r="U116" s="206"/>
      <c r="V116" s="206">
        <f t="shared" si="18"/>
        <v>111</v>
      </c>
      <c r="W116" s="206"/>
      <c r="X116" s="132"/>
      <c r="Y116" s="132"/>
      <c r="Z116" s="132"/>
      <c r="AA116" s="132"/>
      <c r="AB116" s="132"/>
      <c r="AC116" s="132"/>
      <c r="AD116" s="132"/>
      <c r="AE116" s="132"/>
      <c r="AF116" s="132"/>
      <c r="AG116" s="132"/>
      <c r="AH116" s="132"/>
      <c r="AI116" s="132"/>
      <c r="AJ116" s="132"/>
      <c r="AK116" s="132"/>
    </row>
    <row r="117" spans="1:37" s="130" customFormat="1" ht="13.5" x14ac:dyDescent="0.3">
      <c r="A117" s="344"/>
      <c r="B117" s="157" t="str">
        <f>B84</f>
        <v>Intitulé libre 1</v>
      </c>
      <c r="C117" s="132">
        <f t="shared" si="25"/>
        <v>0</v>
      </c>
      <c r="D117" s="132">
        <f t="shared" si="25"/>
        <v>0</v>
      </c>
      <c r="E117" s="132">
        <f t="shared" si="25"/>
        <v>0</v>
      </c>
      <c r="F117" s="263"/>
      <c r="G117" s="263"/>
      <c r="H117" s="263"/>
      <c r="I117" s="263"/>
      <c r="J117" s="263"/>
      <c r="K117" s="263"/>
      <c r="L117" s="263"/>
      <c r="M117" s="263"/>
      <c r="N117" s="263"/>
      <c r="O117" s="263"/>
      <c r="P117" s="263"/>
      <c r="Q117" s="132">
        <f t="shared" si="26"/>
        <v>0</v>
      </c>
      <c r="R117" s="132">
        <f t="shared" si="26"/>
        <v>0</v>
      </c>
      <c r="S117" s="132">
        <f t="shared" si="26"/>
        <v>0</v>
      </c>
      <c r="T117" s="132"/>
      <c r="U117" s="206"/>
      <c r="V117" s="206">
        <f t="shared" si="18"/>
        <v>112</v>
      </c>
      <c r="W117" s="206"/>
      <c r="X117" s="132"/>
      <c r="Y117" s="132"/>
      <c r="Z117" s="132"/>
      <c r="AA117" s="132"/>
      <c r="AB117" s="132"/>
      <c r="AC117" s="132"/>
      <c r="AD117" s="132"/>
      <c r="AE117" s="132"/>
      <c r="AF117" s="132"/>
      <c r="AG117" s="132"/>
      <c r="AH117" s="132"/>
      <c r="AI117" s="132"/>
      <c r="AJ117" s="132"/>
      <c r="AK117" s="132"/>
    </row>
    <row r="118" spans="1:37" s="130" customFormat="1" ht="13.5" x14ac:dyDescent="0.3">
      <c r="A118" s="344"/>
      <c r="B118" s="157" t="str">
        <f>B85</f>
        <v>Intitulé libre 2</v>
      </c>
      <c r="C118" s="132">
        <f t="shared" si="25"/>
        <v>0</v>
      </c>
      <c r="D118" s="132">
        <f t="shared" si="25"/>
        <v>0</v>
      </c>
      <c r="E118" s="132">
        <f t="shared" si="25"/>
        <v>0</v>
      </c>
      <c r="F118" s="263"/>
      <c r="G118" s="263"/>
      <c r="H118" s="263"/>
      <c r="I118" s="263"/>
      <c r="J118" s="263"/>
      <c r="K118" s="263"/>
      <c r="L118" s="263"/>
      <c r="M118" s="263"/>
      <c r="N118" s="263"/>
      <c r="O118" s="263"/>
      <c r="P118" s="263"/>
      <c r="Q118" s="132">
        <f t="shared" si="26"/>
        <v>0</v>
      </c>
      <c r="R118" s="132">
        <f t="shared" si="26"/>
        <v>0</v>
      </c>
      <c r="S118" s="132">
        <f t="shared" si="26"/>
        <v>0</v>
      </c>
      <c r="T118" s="132"/>
      <c r="U118" s="206"/>
      <c r="V118" s="206">
        <f t="shared" si="18"/>
        <v>113</v>
      </c>
      <c r="W118" s="206"/>
      <c r="X118" s="132"/>
      <c r="Y118" s="132"/>
      <c r="Z118" s="132"/>
      <c r="AA118" s="132"/>
      <c r="AB118" s="132"/>
      <c r="AC118" s="132"/>
      <c r="AD118" s="132"/>
      <c r="AE118" s="132"/>
      <c r="AF118" s="132"/>
      <c r="AG118" s="132"/>
      <c r="AH118" s="132"/>
      <c r="AI118" s="132"/>
      <c r="AJ118" s="132"/>
      <c r="AK118" s="132"/>
    </row>
    <row r="119" spans="1:37" s="130" customFormat="1" ht="13.5" x14ac:dyDescent="0.3">
      <c r="A119" s="344"/>
      <c r="B119" s="157" t="str">
        <f>B86</f>
        <v>Intitulé libre 3</v>
      </c>
      <c r="C119" s="132">
        <f t="shared" si="25"/>
        <v>0</v>
      </c>
      <c r="D119" s="132">
        <f t="shared" si="25"/>
        <v>0</v>
      </c>
      <c r="E119" s="132">
        <f t="shared" si="25"/>
        <v>0</v>
      </c>
      <c r="F119" s="263"/>
      <c r="G119" s="263"/>
      <c r="H119" s="263"/>
      <c r="I119" s="263"/>
      <c r="J119" s="263"/>
      <c r="K119" s="263"/>
      <c r="L119" s="263"/>
      <c r="M119" s="263"/>
      <c r="N119" s="263"/>
      <c r="O119" s="263"/>
      <c r="P119" s="263"/>
      <c r="Q119" s="132">
        <f t="shared" si="26"/>
        <v>0</v>
      </c>
      <c r="R119" s="132">
        <f t="shared" si="26"/>
        <v>0</v>
      </c>
      <c r="S119" s="132">
        <f t="shared" si="26"/>
        <v>0</v>
      </c>
      <c r="T119" s="132"/>
      <c r="U119" s="206"/>
      <c r="V119" s="206">
        <f t="shared" si="18"/>
        <v>114</v>
      </c>
      <c r="W119" s="206"/>
      <c r="X119" s="132"/>
      <c r="Y119" s="132"/>
      <c r="Z119" s="132"/>
      <c r="AA119" s="132"/>
      <c r="AB119" s="132"/>
      <c r="AC119" s="132"/>
      <c r="AD119" s="132"/>
      <c r="AE119" s="132"/>
      <c r="AF119" s="132"/>
      <c r="AG119" s="132"/>
      <c r="AH119" s="132"/>
      <c r="AI119" s="132"/>
      <c r="AJ119" s="132"/>
      <c r="AK119" s="132"/>
    </row>
    <row r="120" spans="1:37" s="130" customFormat="1" ht="13.5" x14ac:dyDescent="0.3">
      <c r="A120" s="344"/>
      <c r="B120" s="157" t="str">
        <f>B87</f>
        <v>Intitulé libre 4</v>
      </c>
      <c r="C120" s="132">
        <f t="shared" si="25"/>
        <v>0</v>
      </c>
      <c r="D120" s="132">
        <f t="shared" si="25"/>
        <v>0</v>
      </c>
      <c r="E120" s="132">
        <f t="shared" si="25"/>
        <v>0</v>
      </c>
      <c r="F120" s="263"/>
      <c r="G120" s="263"/>
      <c r="H120" s="263"/>
      <c r="I120" s="263"/>
      <c r="J120" s="263"/>
      <c r="K120" s="263"/>
      <c r="L120" s="263"/>
      <c r="M120" s="263"/>
      <c r="N120" s="263"/>
      <c r="O120" s="263"/>
      <c r="P120" s="263"/>
      <c r="Q120" s="132">
        <f t="shared" si="26"/>
        <v>0</v>
      </c>
      <c r="R120" s="132">
        <f t="shared" si="26"/>
        <v>0</v>
      </c>
      <c r="S120" s="132">
        <f t="shared" si="26"/>
        <v>0</v>
      </c>
      <c r="T120" s="132"/>
      <c r="U120" s="206"/>
      <c r="V120" s="206">
        <f t="shared" si="18"/>
        <v>115</v>
      </c>
      <c r="W120" s="206"/>
      <c r="X120" s="132"/>
      <c r="Y120" s="132"/>
      <c r="Z120" s="132"/>
      <c r="AA120" s="132"/>
      <c r="AB120" s="132"/>
      <c r="AC120" s="132"/>
      <c r="AD120" s="132"/>
      <c r="AE120" s="132"/>
      <c r="AF120" s="132"/>
      <c r="AG120" s="132"/>
      <c r="AH120" s="132"/>
      <c r="AI120" s="132"/>
      <c r="AJ120" s="132"/>
      <c r="AK120" s="132"/>
    </row>
    <row r="121" spans="1:37" s="130" customFormat="1" ht="13.5" x14ac:dyDescent="0.3">
      <c r="A121" s="344"/>
      <c r="B121" s="157" t="str">
        <f>B88</f>
        <v>Intitulé libre 5</v>
      </c>
      <c r="C121" s="132">
        <f t="shared" si="25"/>
        <v>0</v>
      </c>
      <c r="D121" s="132">
        <f t="shared" si="25"/>
        <v>0</v>
      </c>
      <c r="E121" s="132">
        <f t="shared" si="25"/>
        <v>0</v>
      </c>
      <c r="F121" s="263"/>
      <c r="G121" s="263"/>
      <c r="H121" s="263"/>
      <c r="I121" s="263"/>
      <c r="J121" s="263"/>
      <c r="K121" s="263"/>
      <c r="L121" s="263"/>
      <c r="M121" s="263"/>
      <c r="N121" s="263"/>
      <c r="O121" s="263"/>
      <c r="P121" s="263"/>
      <c r="Q121" s="132">
        <f t="shared" si="26"/>
        <v>0</v>
      </c>
      <c r="R121" s="132">
        <f t="shared" si="26"/>
        <v>0</v>
      </c>
      <c r="S121" s="132">
        <f t="shared" si="26"/>
        <v>0</v>
      </c>
      <c r="T121" s="132"/>
      <c r="U121" s="206"/>
      <c r="V121" s="206">
        <f t="shared" si="18"/>
        <v>116</v>
      </c>
      <c r="W121" s="206"/>
      <c r="X121" s="132"/>
      <c r="Y121" s="132"/>
      <c r="Z121" s="132"/>
      <c r="AA121" s="132"/>
      <c r="AB121" s="132"/>
      <c r="AC121" s="132"/>
      <c r="AD121" s="132"/>
      <c r="AE121" s="132"/>
      <c r="AF121" s="132"/>
      <c r="AG121" s="132"/>
      <c r="AH121" s="132"/>
      <c r="AI121" s="132"/>
      <c r="AJ121" s="132"/>
      <c r="AK121" s="132"/>
    </row>
    <row r="122" spans="1:37" s="130" customFormat="1" ht="14.25" thickBot="1" x14ac:dyDescent="0.35">
      <c r="A122" s="344"/>
      <c r="B122" s="264" t="s">
        <v>98</v>
      </c>
      <c r="C122" s="265">
        <f t="shared" ref="C122:S122" si="27">SUM(C105:C121)</f>
        <v>0</v>
      </c>
      <c r="D122" s="265">
        <f t="shared" si="27"/>
        <v>0</v>
      </c>
      <c r="E122" s="265">
        <f t="shared" si="27"/>
        <v>0</v>
      </c>
      <c r="F122" s="265">
        <f t="shared" si="27"/>
        <v>0</v>
      </c>
      <c r="G122" s="265">
        <f t="shared" si="27"/>
        <v>0</v>
      </c>
      <c r="H122" s="265">
        <f t="shared" si="27"/>
        <v>0</v>
      </c>
      <c r="I122" s="265">
        <f t="shared" si="27"/>
        <v>0</v>
      </c>
      <c r="J122" s="265">
        <f t="shared" si="27"/>
        <v>0</v>
      </c>
      <c r="K122" s="265">
        <f t="shared" si="27"/>
        <v>0</v>
      </c>
      <c r="L122" s="265">
        <f t="shared" si="27"/>
        <v>0</v>
      </c>
      <c r="M122" s="265">
        <f t="shared" si="27"/>
        <v>0</v>
      </c>
      <c r="N122" s="265">
        <f t="shared" si="27"/>
        <v>0</v>
      </c>
      <c r="O122" s="265">
        <f t="shared" si="27"/>
        <v>0</v>
      </c>
      <c r="P122" s="265">
        <f t="shared" si="27"/>
        <v>0</v>
      </c>
      <c r="Q122" s="265">
        <f t="shared" si="27"/>
        <v>0</v>
      </c>
      <c r="R122" s="265">
        <f t="shared" si="27"/>
        <v>0</v>
      </c>
      <c r="S122" s="265">
        <f t="shared" si="27"/>
        <v>0</v>
      </c>
      <c r="T122" s="132"/>
      <c r="U122" s="206" t="str">
        <f>RIGHT(A105,4)&amp;"reseau"</f>
        <v>2022reseau</v>
      </c>
      <c r="V122" s="206">
        <f t="shared" si="18"/>
        <v>117</v>
      </c>
      <c r="W122" s="206"/>
      <c r="X122" s="132"/>
      <c r="Y122" s="132"/>
      <c r="Z122" s="132"/>
      <c r="AA122" s="132"/>
      <c r="AB122" s="132"/>
      <c r="AC122" s="132"/>
      <c r="AD122" s="132"/>
      <c r="AE122" s="132"/>
      <c r="AF122" s="132"/>
      <c r="AG122" s="132"/>
      <c r="AH122" s="132"/>
      <c r="AI122" s="132"/>
      <c r="AJ122" s="132"/>
      <c r="AK122" s="132"/>
    </row>
    <row r="123" spans="1:37" s="130" customFormat="1" ht="13.5" x14ac:dyDescent="0.3">
      <c r="A123" s="344"/>
      <c r="C123" s="132"/>
      <c r="D123" s="132"/>
      <c r="E123" s="132"/>
      <c r="F123" s="132"/>
      <c r="G123" s="132"/>
      <c r="H123" s="132"/>
      <c r="I123" s="132"/>
      <c r="J123" s="132"/>
      <c r="K123" s="132"/>
      <c r="L123" s="132"/>
      <c r="M123" s="132"/>
      <c r="N123" s="132"/>
      <c r="O123" s="132"/>
      <c r="P123" s="132"/>
      <c r="Q123" s="132"/>
      <c r="R123" s="132"/>
      <c r="S123" s="132"/>
      <c r="T123" s="132"/>
      <c r="U123" s="206"/>
      <c r="V123" s="206">
        <f t="shared" si="18"/>
        <v>118</v>
      </c>
      <c r="W123" s="206"/>
      <c r="X123" s="132"/>
      <c r="Y123" s="132"/>
      <c r="Z123" s="132"/>
      <c r="AA123" s="132"/>
      <c r="AB123" s="132"/>
      <c r="AC123" s="132"/>
      <c r="AD123" s="132"/>
      <c r="AE123" s="132"/>
      <c r="AF123" s="132"/>
      <c r="AG123" s="132"/>
      <c r="AH123" s="132"/>
      <c r="AI123" s="132"/>
      <c r="AJ123" s="132"/>
      <c r="AK123" s="132"/>
    </row>
    <row r="124" spans="1:37" s="130" customFormat="1" ht="13.5" x14ac:dyDescent="0.3">
      <c r="A124" s="344"/>
      <c r="B124" s="157" t="s">
        <v>96</v>
      </c>
      <c r="C124" s="132">
        <f t="shared" ref="C124:E135" si="28">Q91</f>
        <v>0</v>
      </c>
      <c r="D124" s="132">
        <f t="shared" si="28"/>
        <v>0</v>
      </c>
      <c r="E124" s="132">
        <f t="shared" si="28"/>
        <v>0</v>
      </c>
      <c r="F124" s="263"/>
      <c r="G124" s="263"/>
      <c r="H124" s="263"/>
      <c r="I124" s="263"/>
      <c r="J124" s="263"/>
      <c r="K124" s="263"/>
      <c r="L124" s="263"/>
      <c r="M124" s="263"/>
      <c r="N124" s="263"/>
      <c r="O124" s="263"/>
      <c r="P124" s="263"/>
      <c r="Q124" s="132">
        <f>SUM(C124,F124:J124,M124:N124)</f>
        <v>0</v>
      </c>
      <c r="R124" s="132">
        <f>SUM(D124,K124,O124)</f>
        <v>0</v>
      </c>
      <c r="S124" s="132">
        <f>SUM(E124,L124,P124)</f>
        <v>0</v>
      </c>
      <c r="T124" s="132"/>
      <c r="U124" s="206"/>
      <c r="V124" s="206">
        <f t="shared" si="18"/>
        <v>119</v>
      </c>
      <c r="W124" s="206"/>
      <c r="X124" s="132"/>
      <c r="Y124" s="132"/>
      <c r="Z124" s="132"/>
      <c r="AA124" s="132"/>
      <c r="AB124" s="132"/>
      <c r="AC124" s="132"/>
      <c r="AD124" s="132"/>
      <c r="AE124" s="132"/>
      <c r="AF124" s="132"/>
      <c r="AG124" s="132"/>
      <c r="AH124" s="132"/>
      <c r="AI124" s="132"/>
      <c r="AJ124" s="132"/>
      <c r="AK124" s="132"/>
    </row>
    <row r="125" spans="1:37" s="130" customFormat="1" ht="13.5" x14ac:dyDescent="0.3">
      <c r="A125" s="344"/>
      <c r="B125" s="157" t="s">
        <v>99</v>
      </c>
      <c r="C125" s="132">
        <f t="shared" si="28"/>
        <v>0</v>
      </c>
      <c r="D125" s="132">
        <f t="shared" si="28"/>
        <v>0</v>
      </c>
      <c r="E125" s="132">
        <f t="shared" si="28"/>
        <v>0</v>
      </c>
      <c r="F125" s="263"/>
      <c r="G125" s="263"/>
      <c r="H125" s="263"/>
      <c r="I125" s="263"/>
      <c r="J125" s="263"/>
      <c r="K125" s="263"/>
      <c r="L125" s="263"/>
      <c r="M125" s="263"/>
      <c r="N125" s="263"/>
      <c r="O125" s="263"/>
      <c r="P125" s="263"/>
      <c r="Q125" s="132">
        <f t="shared" ref="Q125:Q135" si="29">SUM(C125,F125:J125,M125:N125)</f>
        <v>0</v>
      </c>
      <c r="R125" s="132">
        <f t="shared" ref="R125:S135" si="30">SUM(D125,K125,O125)</f>
        <v>0</v>
      </c>
      <c r="S125" s="132">
        <f t="shared" si="30"/>
        <v>0</v>
      </c>
      <c r="T125" s="132"/>
      <c r="U125" s="206"/>
      <c r="V125" s="206">
        <f t="shared" si="18"/>
        <v>120</v>
      </c>
      <c r="W125" s="206"/>
      <c r="X125" s="132"/>
      <c r="Y125" s="132"/>
      <c r="Z125" s="132"/>
      <c r="AA125" s="132"/>
      <c r="AB125" s="132"/>
      <c r="AC125" s="132"/>
      <c r="AD125" s="132"/>
      <c r="AE125" s="132"/>
      <c r="AF125" s="132"/>
      <c r="AG125" s="132"/>
      <c r="AH125" s="132"/>
      <c r="AI125" s="132"/>
      <c r="AJ125" s="132"/>
      <c r="AK125" s="132"/>
    </row>
    <row r="126" spans="1:37" s="130" customFormat="1" ht="13.5" x14ac:dyDescent="0.3">
      <c r="A126" s="344"/>
      <c r="B126" s="157" t="s">
        <v>100</v>
      </c>
      <c r="C126" s="132">
        <f t="shared" si="28"/>
        <v>0</v>
      </c>
      <c r="D126" s="132">
        <f t="shared" si="28"/>
        <v>0</v>
      </c>
      <c r="E126" s="132">
        <f t="shared" si="28"/>
        <v>0</v>
      </c>
      <c r="F126" s="263"/>
      <c r="G126" s="263"/>
      <c r="H126" s="263"/>
      <c r="I126" s="263"/>
      <c r="J126" s="263"/>
      <c r="K126" s="263"/>
      <c r="L126" s="263"/>
      <c r="M126" s="263"/>
      <c r="N126" s="263"/>
      <c r="O126" s="263"/>
      <c r="P126" s="263"/>
      <c r="Q126" s="132">
        <f t="shared" si="29"/>
        <v>0</v>
      </c>
      <c r="R126" s="132">
        <f t="shared" si="30"/>
        <v>0</v>
      </c>
      <c r="S126" s="132">
        <f t="shared" si="30"/>
        <v>0</v>
      </c>
      <c r="T126" s="132"/>
      <c r="U126" s="206"/>
      <c r="V126" s="206">
        <f t="shared" si="18"/>
        <v>121</v>
      </c>
      <c r="W126" s="206"/>
      <c r="X126" s="132"/>
      <c r="Y126" s="132"/>
      <c r="Z126" s="132"/>
      <c r="AA126" s="132"/>
      <c r="AB126" s="132"/>
      <c r="AC126" s="132"/>
      <c r="AD126" s="132"/>
      <c r="AE126" s="132"/>
      <c r="AF126" s="132"/>
      <c r="AG126" s="132"/>
      <c r="AH126" s="132"/>
      <c r="AI126" s="132"/>
      <c r="AJ126" s="132"/>
      <c r="AK126" s="132"/>
    </row>
    <row r="127" spans="1:37" s="130" customFormat="1" ht="13.5" x14ac:dyDescent="0.3">
      <c r="A127" s="344"/>
      <c r="B127" s="157" t="s">
        <v>101</v>
      </c>
      <c r="C127" s="132">
        <f t="shared" si="28"/>
        <v>0</v>
      </c>
      <c r="D127" s="132">
        <f t="shared" si="28"/>
        <v>0</v>
      </c>
      <c r="E127" s="132">
        <f t="shared" si="28"/>
        <v>0</v>
      </c>
      <c r="F127" s="263"/>
      <c r="G127" s="263"/>
      <c r="H127" s="263"/>
      <c r="I127" s="263"/>
      <c r="J127" s="263"/>
      <c r="K127" s="263"/>
      <c r="L127" s="263"/>
      <c r="M127" s="263"/>
      <c r="N127" s="263"/>
      <c r="O127" s="263"/>
      <c r="P127" s="263"/>
      <c r="Q127" s="132">
        <f t="shared" si="29"/>
        <v>0</v>
      </c>
      <c r="R127" s="132">
        <f t="shared" si="30"/>
        <v>0</v>
      </c>
      <c r="S127" s="132">
        <f t="shared" si="30"/>
        <v>0</v>
      </c>
      <c r="T127" s="132"/>
      <c r="U127" s="206"/>
      <c r="V127" s="206">
        <f t="shared" si="18"/>
        <v>122</v>
      </c>
      <c r="W127" s="206"/>
      <c r="X127" s="132"/>
      <c r="Y127" s="132"/>
      <c r="Z127" s="132"/>
      <c r="AA127" s="132"/>
      <c r="AB127" s="132"/>
      <c r="AC127" s="132"/>
      <c r="AD127" s="132"/>
      <c r="AE127" s="132"/>
      <c r="AF127" s="132"/>
      <c r="AG127" s="132"/>
      <c r="AH127" s="132"/>
      <c r="AI127" s="132"/>
      <c r="AJ127" s="132"/>
      <c r="AK127" s="132"/>
    </row>
    <row r="128" spans="1:37" s="130" customFormat="1" ht="13.5" x14ac:dyDescent="0.3">
      <c r="A128" s="344"/>
      <c r="B128" s="157" t="s">
        <v>102</v>
      </c>
      <c r="C128" s="132">
        <f t="shared" si="28"/>
        <v>0</v>
      </c>
      <c r="D128" s="132">
        <f t="shared" si="28"/>
        <v>0</v>
      </c>
      <c r="E128" s="132">
        <f t="shared" si="28"/>
        <v>0</v>
      </c>
      <c r="F128" s="263"/>
      <c r="G128" s="263"/>
      <c r="H128" s="263"/>
      <c r="I128" s="263"/>
      <c r="J128" s="263"/>
      <c r="K128" s="263"/>
      <c r="L128" s="263"/>
      <c r="M128" s="263"/>
      <c r="N128" s="263"/>
      <c r="O128" s="263"/>
      <c r="P128" s="263"/>
      <c r="Q128" s="132">
        <f t="shared" si="29"/>
        <v>0</v>
      </c>
      <c r="R128" s="132">
        <f t="shared" si="30"/>
        <v>0</v>
      </c>
      <c r="S128" s="132">
        <f t="shared" si="30"/>
        <v>0</v>
      </c>
      <c r="T128" s="132"/>
      <c r="U128" s="206"/>
      <c r="V128" s="206">
        <f t="shared" si="18"/>
        <v>123</v>
      </c>
      <c r="W128" s="206"/>
      <c r="X128" s="132"/>
      <c r="Y128" s="132"/>
      <c r="Z128" s="132"/>
      <c r="AA128" s="132"/>
      <c r="AB128" s="132"/>
      <c r="AC128" s="132"/>
      <c r="AD128" s="132"/>
      <c r="AE128" s="132"/>
      <c r="AF128" s="132"/>
      <c r="AG128" s="132"/>
      <c r="AH128" s="132"/>
      <c r="AI128" s="132"/>
      <c r="AJ128" s="132"/>
      <c r="AK128" s="132"/>
    </row>
    <row r="129" spans="1:37" s="130" customFormat="1" ht="13.5" x14ac:dyDescent="0.3">
      <c r="A129" s="344"/>
      <c r="B129" s="157" t="s">
        <v>103</v>
      </c>
      <c r="C129" s="132">
        <f t="shared" si="28"/>
        <v>0</v>
      </c>
      <c r="D129" s="132">
        <f t="shared" si="28"/>
        <v>0</v>
      </c>
      <c r="E129" s="132">
        <f t="shared" si="28"/>
        <v>0</v>
      </c>
      <c r="F129" s="263"/>
      <c r="G129" s="263"/>
      <c r="H129" s="263"/>
      <c r="I129" s="263"/>
      <c r="J129" s="263"/>
      <c r="K129" s="263"/>
      <c r="L129" s="263"/>
      <c r="M129" s="263"/>
      <c r="N129" s="263"/>
      <c r="O129" s="263"/>
      <c r="P129" s="263"/>
      <c r="Q129" s="132">
        <f t="shared" si="29"/>
        <v>0</v>
      </c>
      <c r="R129" s="132">
        <f t="shared" si="30"/>
        <v>0</v>
      </c>
      <c r="S129" s="132">
        <f t="shared" si="30"/>
        <v>0</v>
      </c>
      <c r="T129" s="132"/>
      <c r="U129" s="206"/>
      <c r="V129" s="206">
        <f t="shared" si="18"/>
        <v>124</v>
      </c>
      <c r="W129" s="206"/>
      <c r="X129" s="132"/>
      <c r="Y129" s="132"/>
      <c r="Z129" s="132"/>
      <c r="AA129" s="132"/>
      <c r="AB129" s="132"/>
      <c r="AC129" s="132"/>
      <c r="AD129" s="132"/>
      <c r="AE129" s="132"/>
      <c r="AF129" s="132"/>
      <c r="AG129" s="132"/>
      <c r="AH129" s="132"/>
      <c r="AI129" s="132"/>
      <c r="AJ129" s="132"/>
      <c r="AK129" s="132"/>
    </row>
    <row r="130" spans="1:37" s="130" customFormat="1" ht="13.5" x14ac:dyDescent="0.3">
      <c r="A130" s="344"/>
      <c r="B130" s="157" t="s">
        <v>104</v>
      </c>
      <c r="C130" s="132">
        <f t="shared" si="28"/>
        <v>0</v>
      </c>
      <c r="D130" s="132">
        <f t="shared" si="28"/>
        <v>0</v>
      </c>
      <c r="E130" s="132">
        <f t="shared" si="28"/>
        <v>0</v>
      </c>
      <c r="F130" s="263"/>
      <c r="G130" s="263"/>
      <c r="H130" s="263"/>
      <c r="I130" s="263"/>
      <c r="J130" s="263"/>
      <c r="K130" s="263"/>
      <c r="L130" s="263"/>
      <c r="M130" s="263"/>
      <c r="N130" s="263"/>
      <c r="O130" s="263"/>
      <c r="P130" s="263"/>
      <c r="Q130" s="132">
        <f t="shared" si="29"/>
        <v>0</v>
      </c>
      <c r="R130" s="132">
        <f t="shared" si="30"/>
        <v>0</v>
      </c>
      <c r="S130" s="132">
        <f t="shared" si="30"/>
        <v>0</v>
      </c>
      <c r="T130" s="132"/>
      <c r="U130" s="206"/>
      <c r="V130" s="206">
        <f t="shared" si="18"/>
        <v>125</v>
      </c>
      <c r="W130" s="206"/>
      <c r="X130" s="132"/>
      <c r="Y130" s="132"/>
      <c r="Z130" s="132"/>
      <c r="AA130" s="132"/>
      <c r="AB130" s="132"/>
      <c r="AC130" s="132"/>
      <c r="AD130" s="132"/>
      <c r="AE130" s="132"/>
      <c r="AF130" s="132"/>
      <c r="AG130" s="132"/>
      <c r="AH130" s="132"/>
      <c r="AI130" s="132"/>
      <c r="AJ130" s="132"/>
      <c r="AK130" s="132"/>
    </row>
    <row r="131" spans="1:37" s="130" customFormat="1" ht="13.5" x14ac:dyDescent="0.3">
      <c r="A131" s="344"/>
      <c r="B131" s="157" t="str">
        <f>B98</f>
        <v>Intitulé libre 1</v>
      </c>
      <c r="C131" s="132">
        <f t="shared" si="28"/>
        <v>0</v>
      </c>
      <c r="D131" s="132">
        <f t="shared" si="28"/>
        <v>0</v>
      </c>
      <c r="E131" s="132">
        <f t="shared" si="28"/>
        <v>0</v>
      </c>
      <c r="F131" s="263"/>
      <c r="G131" s="263"/>
      <c r="H131" s="263"/>
      <c r="I131" s="263"/>
      <c r="J131" s="263"/>
      <c r="K131" s="263"/>
      <c r="L131" s="263"/>
      <c r="M131" s="263"/>
      <c r="N131" s="263"/>
      <c r="O131" s="263"/>
      <c r="P131" s="263"/>
      <c r="Q131" s="132">
        <f t="shared" si="29"/>
        <v>0</v>
      </c>
      <c r="R131" s="132">
        <f t="shared" si="30"/>
        <v>0</v>
      </c>
      <c r="S131" s="132">
        <f t="shared" si="30"/>
        <v>0</v>
      </c>
      <c r="T131" s="132"/>
      <c r="U131" s="206"/>
      <c r="V131" s="206">
        <f t="shared" si="18"/>
        <v>126</v>
      </c>
      <c r="W131" s="206"/>
      <c r="X131" s="132"/>
      <c r="Y131" s="132"/>
      <c r="Z131" s="132"/>
      <c r="AA131" s="132"/>
      <c r="AB131" s="132"/>
      <c r="AC131" s="132"/>
      <c r="AD131" s="132"/>
      <c r="AE131" s="132"/>
      <c r="AF131" s="132"/>
      <c r="AG131" s="132"/>
      <c r="AH131" s="132"/>
      <c r="AI131" s="132"/>
      <c r="AJ131" s="132"/>
      <c r="AK131" s="132"/>
    </row>
    <row r="132" spans="1:37" s="130" customFormat="1" ht="13.5" x14ac:dyDescent="0.3">
      <c r="A132" s="344"/>
      <c r="B132" s="157" t="str">
        <f>B99</f>
        <v>Intitulé libre 2</v>
      </c>
      <c r="C132" s="132">
        <f t="shared" si="28"/>
        <v>0</v>
      </c>
      <c r="D132" s="132">
        <f t="shared" si="28"/>
        <v>0</v>
      </c>
      <c r="E132" s="132">
        <f t="shared" si="28"/>
        <v>0</v>
      </c>
      <c r="F132" s="263"/>
      <c r="G132" s="263"/>
      <c r="H132" s="263"/>
      <c r="I132" s="263"/>
      <c r="J132" s="263"/>
      <c r="K132" s="263"/>
      <c r="L132" s="263"/>
      <c r="M132" s="263"/>
      <c r="N132" s="263"/>
      <c r="O132" s="263"/>
      <c r="P132" s="263"/>
      <c r="Q132" s="132">
        <f t="shared" si="29"/>
        <v>0</v>
      </c>
      <c r="R132" s="132">
        <f t="shared" si="30"/>
        <v>0</v>
      </c>
      <c r="S132" s="132">
        <f t="shared" si="30"/>
        <v>0</v>
      </c>
      <c r="T132" s="132"/>
      <c r="U132" s="206"/>
      <c r="V132" s="206">
        <f t="shared" si="18"/>
        <v>127</v>
      </c>
      <c r="W132" s="206"/>
      <c r="X132" s="132"/>
      <c r="Y132" s="132"/>
      <c r="Z132" s="132"/>
      <c r="AA132" s="132"/>
      <c r="AB132" s="132"/>
      <c r="AC132" s="132"/>
      <c r="AD132" s="132"/>
      <c r="AE132" s="132"/>
      <c r="AF132" s="132"/>
      <c r="AG132" s="132"/>
      <c r="AH132" s="132"/>
      <c r="AI132" s="132"/>
      <c r="AJ132" s="132"/>
      <c r="AK132" s="132"/>
    </row>
    <row r="133" spans="1:37" s="130" customFormat="1" ht="13.5" x14ac:dyDescent="0.3">
      <c r="A133" s="344"/>
      <c r="B133" s="157" t="str">
        <f>B100</f>
        <v>Intitulé libre 3</v>
      </c>
      <c r="C133" s="132">
        <f t="shared" si="28"/>
        <v>0</v>
      </c>
      <c r="D133" s="132">
        <f t="shared" si="28"/>
        <v>0</v>
      </c>
      <c r="E133" s="132">
        <f t="shared" si="28"/>
        <v>0</v>
      </c>
      <c r="F133" s="263"/>
      <c r="G133" s="263"/>
      <c r="H133" s="263"/>
      <c r="I133" s="263"/>
      <c r="J133" s="263"/>
      <c r="K133" s="263"/>
      <c r="L133" s="263"/>
      <c r="M133" s="263"/>
      <c r="N133" s="263"/>
      <c r="O133" s="263"/>
      <c r="P133" s="263"/>
      <c r="Q133" s="132">
        <f t="shared" si="29"/>
        <v>0</v>
      </c>
      <c r="R133" s="132">
        <f t="shared" si="30"/>
        <v>0</v>
      </c>
      <c r="S133" s="132">
        <f t="shared" si="30"/>
        <v>0</v>
      </c>
      <c r="T133" s="132"/>
      <c r="U133" s="206"/>
      <c r="V133" s="206">
        <f t="shared" si="18"/>
        <v>128</v>
      </c>
      <c r="W133" s="206"/>
      <c r="X133" s="132"/>
      <c r="Y133" s="132"/>
      <c r="Z133" s="132"/>
      <c r="AA133" s="132"/>
      <c r="AB133" s="132"/>
      <c r="AC133" s="132"/>
      <c r="AD133" s="132"/>
      <c r="AE133" s="132"/>
      <c r="AF133" s="132"/>
      <c r="AG133" s="132"/>
      <c r="AH133" s="132"/>
      <c r="AI133" s="132"/>
      <c r="AJ133" s="132"/>
      <c r="AK133" s="132"/>
    </row>
    <row r="134" spans="1:37" s="130" customFormat="1" ht="13.5" x14ac:dyDescent="0.3">
      <c r="A134" s="344"/>
      <c r="B134" s="157" t="str">
        <f>B101</f>
        <v>Intitulé libre 4</v>
      </c>
      <c r="C134" s="132">
        <f t="shared" si="28"/>
        <v>0</v>
      </c>
      <c r="D134" s="132">
        <f t="shared" si="28"/>
        <v>0</v>
      </c>
      <c r="E134" s="132">
        <f t="shared" si="28"/>
        <v>0</v>
      </c>
      <c r="F134" s="263"/>
      <c r="G134" s="263"/>
      <c r="H134" s="263"/>
      <c r="I134" s="263"/>
      <c r="J134" s="263"/>
      <c r="K134" s="263"/>
      <c r="L134" s="263"/>
      <c r="M134" s="263"/>
      <c r="N134" s="263"/>
      <c r="O134" s="263"/>
      <c r="P134" s="263"/>
      <c r="Q134" s="132">
        <f t="shared" si="29"/>
        <v>0</v>
      </c>
      <c r="R134" s="132">
        <f t="shared" si="30"/>
        <v>0</v>
      </c>
      <c r="S134" s="132">
        <f t="shared" si="30"/>
        <v>0</v>
      </c>
      <c r="T134" s="132"/>
      <c r="U134" s="206"/>
      <c r="V134" s="206">
        <f t="shared" si="18"/>
        <v>129</v>
      </c>
      <c r="W134" s="206"/>
      <c r="X134" s="132"/>
      <c r="Y134" s="132"/>
      <c r="Z134" s="132"/>
      <c r="AA134" s="132"/>
      <c r="AB134" s="132"/>
      <c r="AC134" s="132"/>
      <c r="AD134" s="132"/>
      <c r="AE134" s="132"/>
      <c r="AF134" s="132"/>
      <c r="AG134" s="132"/>
      <c r="AH134" s="132"/>
      <c r="AI134" s="132"/>
      <c r="AJ134" s="132"/>
      <c r="AK134" s="132"/>
    </row>
    <row r="135" spans="1:37" s="130" customFormat="1" ht="13.5" x14ac:dyDescent="0.3">
      <c r="A135" s="344"/>
      <c r="B135" s="157" t="str">
        <f>B102</f>
        <v>Intitulé libre 5</v>
      </c>
      <c r="C135" s="132">
        <f t="shared" si="28"/>
        <v>0</v>
      </c>
      <c r="D135" s="132">
        <f t="shared" si="28"/>
        <v>0</v>
      </c>
      <c r="E135" s="132">
        <f t="shared" si="28"/>
        <v>0</v>
      </c>
      <c r="F135" s="263"/>
      <c r="G135" s="263"/>
      <c r="H135" s="263"/>
      <c r="I135" s="263"/>
      <c r="J135" s="263"/>
      <c r="K135" s="263"/>
      <c r="L135" s="263"/>
      <c r="M135" s="263"/>
      <c r="N135" s="263"/>
      <c r="O135" s="263"/>
      <c r="P135" s="263"/>
      <c r="Q135" s="132">
        <f t="shared" si="29"/>
        <v>0</v>
      </c>
      <c r="R135" s="132">
        <f t="shared" si="30"/>
        <v>0</v>
      </c>
      <c r="S135" s="132">
        <f t="shared" si="30"/>
        <v>0</v>
      </c>
      <c r="T135" s="132"/>
      <c r="U135" s="206"/>
      <c r="V135" s="206">
        <f t="shared" si="18"/>
        <v>130</v>
      </c>
      <c r="W135" s="206"/>
      <c r="X135" s="132"/>
      <c r="Y135" s="132"/>
      <c r="Z135" s="132"/>
      <c r="AA135" s="132"/>
      <c r="AB135" s="132"/>
      <c r="AC135" s="132"/>
      <c r="AD135" s="132"/>
      <c r="AE135" s="132"/>
      <c r="AF135" s="132"/>
      <c r="AG135" s="132"/>
      <c r="AH135" s="132"/>
      <c r="AI135" s="132"/>
      <c r="AJ135" s="132"/>
      <c r="AK135" s="132"/>
    </row>
    <row r="136" spans="1:37" s="130" customFormat="1" ht="14.25" thickBot="1" x14ac:dyDescent="0.35">
      <c r="A136" s="344"/>
      <c r="B136" s="264" t="s">
        <v>105</v>
      </c>
      <c r="C136" s="265">
        <f>SUM(C124:C135)</f>
        <v>0</v>
      </c>
      <c r="D136" s="265">
        <f>SUM(D124:D135)</f>
        <v>0</v>
      </c>
      <c r="E136" s="265">
        <f>SUM(E124:E135)</f>
        <v>0</v>
      </c>
      <c r="F136" s="265">
        <f t="shared" ref="F136:S136" si="31">SUM(F124:F135)</f>
        <v>0</v>
      </c>
      <c r="G136" s="265">
        <f t="shared" si="31"/>
        <v>0</v>
      </c>
      <c r="H136" s="265">
        <f t="shared" si="31"/>
        <v>0</v>
      </c>
      <c r="I136" s="265">
        <f t="shared" si="31"/>
        <v>0</v>
      </c>
      <c r="J136" s="265">
        <f t="shared" si="31"/>
        <v>0</v>
      </c>
      <c r="K136" s="265">
        <f t="shared" si="31"/>
        <v>0</v>
      </c>
      <c r="L136" s="265">
        <f t="shared" si="31"/>
        <v>0</v>
      </c>
      <c r="M136" s="265">
        <f t="shared" si="31"/>
        <v>0</v>
      </c>
      <c r="N136" s="265">
        <f t="shared" si="31"/>
        <v>0</v>
      </c>
      <c r="O136" s="265">
        <f t="shared" si="31"/>
        <v>0</v>
      </c>
      <c r="P136" s="265">
        <f t="shared" si="31"/>
        <v>0</v>
      </c>
      <c r="Q136" s="265">
        <f t="shared" si="31"/>
        <v>0</v>
      </c>
      <c r="R136" s="265">
        <f t="shared" si="31"/>
        <v>0</v>
      </c>
      <c r="S136" s="265">
        <f t="shared" si="31"/>
        <v>0</v>
      </c>
      <c r="T136" s="132"/>
      <c r="U136" s="206" t="str">
        <f>RIGHT(A105,4)&amp;"hors reseau"</f>
        <v>2022hors reseau</v>
      </c>
      <c r="V136" s="206">
        <f t="shared" ref="V136:V169" si="32">V135+1</f>
        <v>131</v>
      </c>
      <c r="W136" s="206"/>
      <c r="X136" s="132"/>
      <c r="Y136" s="132"/>
      <c r="Z136" s="132"/>
      <c r="AA136" s="132"/>
      <c r="AB136" s="132"/>
      <c r="AC136" s="132"/>
      <c r="AD136" s="132"/>
      <c r="AE136" s="132"/>
      <c r="AF136" s="132"/>
      <c r="AG136" s="132"/>
      <c r="AH136" s="132"/>
      <c r="AI136" s="132"/>
      <c r="AJ136" s="132"/>
      <c r="AK136" s="132"/>
    </row>
    <row r="137" spans="1:37" s="130" customFormat="1" ht="13.5" x14ac:dyDescent="0.3">
      <c r="C137" s="132"/>
      <c r="D137" s="132"/>
      <c r="E137" s="132"/>
      <c r="F137" s="132"/>
      <c r="G137" s="132"/>
      <c r="H137" s="132"/>
      <c r="I137" s="132"/>
      <c r="J137" s="132"/>
      <c r="K137" s="132"/>
      <c r="L137" s="132"/>
      <c r="M137" s="132"/>
      <c r="N137" s="266"/>
      <c r="O137" s="132"/>
      <c r="P137" s="132"/>
      <c r="Q137" s="132"/>
      <c r="R137" s="132"/>
      <c r="S137" s="132"/>
      <c r="T137" s="132"/>
      <c r="U137" s="206"/>
      <c r="V137" s="206">
        <f t="shared" si="32"/>
        <v>132</v>
      </c>
      <c r="W137" s="206"/>
      <c r="X137" s="132"/>
      <c r="Y137" s="132"/>
      <c r="Z137" s="132"/>
      <c r="AA137" s="132"/>
      <c r="AB137" s="132"/>
      <c r="AC137" s="132"/>
      <c r="AD137" s="132"/>
      <c r="AE137" s="132"/>
      <c r="AF137" s="132"/>
      <c r="AG137" s="132"/>
      <c r="AH137" s="132"/>
      <c r="AI137" s="132"/>
      <c r="AJ137" s="132"/>
      <c r="AK137" s="132"/>
    </row>
    <row r="138" spans="1:37" s="130" customFormat="1" ht="12" customHeight="1" x14ac:dyDescent="0.3">
      <c r="A138" s="344" t="s">
        <v>88</v>
      </c>
      <c r="B138" s="157" t="s">
        <v>96</v>
      </c>
      <c r="C138" s="132">
        <f t="shared" ref="C138:E154" si="33">Q105</f>
        <v>0</v>
      </c>
      <c r="D138" s="132">
        <f t="shared" si="33"/>
        <v>0</v>
      </c>
      <c r="E138" s="132">
        <f t="shared" si="33"/>
        <v>0</v>
      </c>
      <c r="F138" s="263"/>
      <c r="G138" s="263"/>
      <c r="H138" s="263"/>
      <c r="I138" s="263"/>
      <c r="J138" s="263"/>
      <c r="K138" s="263"/>
      <c r="L138" s="263"/>
      <c r="M138" s="263"/>
      <c r="N138" s="263"/>
      <c r="O138" s="263"/>
      <c r="P138" s="263"/>
      <c r="Q138" s="132">
        <f>SUM(C138,J138,N138)</f>
        <v>0</v>
      </c>
      <c r="R138" s="132">
        <f>SUM(D138,K138,O138)</f>
        <v>0</v>
      </c>
      <c r="S138" s="132">
        <f>SUM(E138,L138,P138)</f>
        <v>0</v>
      </c>
      <c r="T138" s="132"/>
      <c r="U138" s="206"/>
      <c r="V138" s="206">
        <f t="shared" si="32"/>
        <v>133</v>
      </c>
      <c r="W138" s="206"/>
      <c r="X138" s="132"/>
      <c r="Y138" s="132"/>
      <c r="Z138" s="132"/>
      <c r="AA138" s="132"/>
      <c r="AB138" s="132"/>
      <c r="AC138" s="132"/>
      <c r="AD138" s="132"/>
      <c r="AE138" s="132"/>
      <c r="AF138" s="132"/>
      <c r="AG138" s="132"/>
      <c r="AH138" s="132"/>
      <c r="AI138" s="132"/>
      <c r="AJ138" s="132"/>
      <c r="AK138" s="132"/>
    </row>
    <row r="139" spans="1:37" s="130" customFormat="1" ht="13.5" x14ac:dyDescent="0.3">
      <c r="A139" s="344"/>
      <c r="B139" s="157" t="s">
        <v>310</v>
      </c>
      <c r="C139" s="132">
        <f t="shared" si="33"/>
        <v>0</v>
      </c>
      <c r="D139" s="132">
        <f t="shared" si="33"/>
        <v>0</v>
      </c>
      <c r="E139" s="132">
        <f t="shared" si="33"/>
        <v>0</v>
      </c>
      <c r="F139" s="263"/>
      <c r="G139" s="263"/>
      <c r="H139" s="263"/>
      <c r="I139" s="263"/>
      <c r="J139" s="263"/>
      <c r="K139" s="263"/>
      <c r="L139" s="263"/>
      <c r="M139" s="263"/>
      <c r="N139" s="263"/>
      <c r="O139" s="263"/>
      <c r="P139" s="263"/>
      <c r="Q139" s="132">
        <f t="shared" ref="Q139:S154" si="34">SUM(C139,J139,N139)</f>
        <v>0</v>
      </c>
      <c r="R139" s="132">
        <f t="shared" si="34"/>
        <v>0</v>
      </c>
      <c r="S139" s="132">
        <f t="shared" si="34"/>
        <v>0</v>
      </c>
      <c r="T139" s="132"/>
      <c r="U139" s="206"/>
      <c r="V139" s="206">
        <f t="shared" si="32"/>
        <v>134</v>
      </c>
      <c r="W139" s="206"/>
      <c r="X139" s="132"/>
      <c r="Y139" s="132"/>
      <c r="Z139" s="132"/>
      <c r="AA139" s="132"/>
      <c r="AB139" s="132"/>
      <c r="AC139" s="132"/>
      <c r="AD139" s="132"/>
      <c r="AE139" s="132"/>
      <c r="AF139" s="132"/>
      <c r="AG139" s="132"/>
      <c r="AH139" s="132"/>
      <c r="AI139" s="132"/>
      <c r="AJ139" s="132"/>
      <c r="AK139" s="132"/>
    </row>
    <row r="140" spans="1:37" s="130" customFormat="1" ht="13.5" x14ac:dyDescent="0.3">
      <c r="A140" s="344"/>
      <c r="B140" s="157" t="s">
        <v>311</v>
      </c>
      <c r="C140" s="132">
        <f t="shared" si="33"/>
        <v>0</v>
      </c>
      <c r="D140" s="132">
        <f t="shared" si="33"/>
        <v>0</v>
      </c>
      <c r="E140" s="132">
        <f t="shared" si="33"/>
        <v>0</v>
      </c>
      <c r="F140" s="263"/>
      <c r="G140" s="263"/>
      <c r="H140" s="263"/>
      <c r="I140" s="263"/>
      <c r="J140" s="263"/>
      <c r="K140" s="263"/>
      <c r="L140" s="263"/>
      <c r="M140" s="263"/>
      <c r="N140" s="263"/>
      <c r="O140" s="263"/>
      <c r="P140" s="263"/>
      <c r="Q140" s="132">
        <f t="shared" si="34"/>
        <v>0</v>
      </c>
      <c r="R140" s="132">
        <f t="shared" si="34"/>
        <v>0</v>
      </c>
      <c r="S140" s="132">
        <f t="shared" si="34"/>
        <v>0</v>
      </c>
      <c r="T140" s="132"/>
      <c r="U140" s="206"/>
      <c r="V140" s="206">
        <f t="shared" si="32"/>
        <v>135</v>
      </c>
      <c r="W140" s="206"/>
      <c r="X140" s="132"/>
      <c r="Y140" s="132"/>
      <c r="Z140" s="132"/>
      <c r="AA140" s="132"/>
      <c r="AB140" s="132"/>
      <c r="AC140" s="132"/>
      <c r="AD140" s="132"/>
      <c r="AE140" s="132"/>
      <c r="AF140" s="132"/>
      <c r="AG140" s="132"/>
      <c r="AH140" s="132"/>
      <c r="AI140" s="132"/>
      <c r="AJ140" s="132"/>
      <c r="AK140" s="132"/>
    </row>
    <row r="141" spans="1:37" s="130" customFormat="1" ht="13.5" x14ac:dyDescent="0.3">
      <c r="A141" s="344"/>
      <c r="B141" s="157" t="s">
        <v>312</v>
      </c>
      <c r="C141" s="132">
        <f t="shared" si="33"/>
        <v>0</v>
      </c>
      <c r="D141" s="132">
        <f t="shared" si="33"/>
        <v>0</v>
      </c>
      <c r="E141" s="132">
        <f t="shared" si="33"/>
        <v>0</v>
      </c>
      <c r="F141" s="263"/>
      <c r="G141" s="263"/>
      <c r="H141" s="263"/>
      <c r="I141" s="263"/>
      <c r="J141" s="263"/>
      <c r="K141" s="263"/>
      <c r="L141" s="263"/>
      <c r="M141" s="263"/>
      <c r="N141" s="263"/>
      <c r="O141" s="263"/>
      <c r="P141" s="263"/>
      <c r="Q141" s="132">
        <f t="shared" si="34"/>
        <v>0</v>
      </c>
      <c r="R141" s="132">
        <f t="shared" si="34"/>
        <v>0</v>
      </c>
      <c r="S141" s="132">
        <f t="shared" si="34"/>
        <v>0</v>
      </c>
      <c r="T141" s="132"/>
      <c r="U141" s="206"/>
      <c r="V141" s="206">
        <f t="shared" si="32"/>
        <v>136</v>
      </c>
      <c r="W141" s="206"/>
      <c r="X141" s="132"/>
      <c r="Y141" s="132"/>
      <c r="Z141" s="132"/>
      <c r="AA141" s="132"/>
      <c r="AB141" s="132"/>
      <c r="AC141" s="132"/>
      <c r="AD141" s="132"/>
      <c r="AE141" s="132"/>
      <c r="AF141" s="132"/>
      <c r="AG141" s="132"/>
      <c r="AH141" s="132"/>
      <c r="AI141" s="132"/>
      <c r="AJ141" s="132"/>
      <c r="AK141" s="132"/>
    </row>
    <row r="142" spans="1:37" s="130" customFormat="1" ht="13.5" x14ac:dyDescent="0.3">
      <c r="A142" s="344"/>
      <c r="B142" s="157" t="s">
        <v>313</v>
      </c>
      <c r="C142" s="132">
        <f t="shared" si="33"/>
        <v>0</v>
      </c>
      <c r="D142" s="132">
        <f t="shared" si="33"/>
        <v>0</v>
      </c>
      <c r="E142" s="132">
        <f t="shared" si="33"/>
        <v>0</v>
      </c>
      <c r="F142" s="263"/>
      <c r="G142" s="263"/>
      <c r="H142" s="263"/>
      <c r="I142" s="263"/>
      <c r="J142" s="263"/>
      <c r="K142" s="263"/>
      <c r="L142" s="263"/>
      <c r="M142" s="263"/>
      <c r="N142" s="263"/>
      <c r="O142" s="263"/>
      <c r="P142" s="263"/>
      <c r="Q142" s="132">
        <f t="shared" si="34"/>
        <v>0</v>
      </c>
      <c r="R142" s="132">
        <f t="shared" si="34"/>
        <v>0</v>
      </c>
      <c r="S142" s="132">
        <f t="shared" si="34"/>
        <v>0</v>
      </c>
      <c r="T142" s="132"/>
      <c r="U142" s="206"/>
      <c r="V142" s="206">
        <f t="shared" si="32"/>
        <v>137</v>
      </c>
      <c r="W142" s="206"/>
      <c r="X142" s="132"/>
      <c r="Y142" s="132"/>
      <c r="Z142" s="132"/>
      <c r="AA142" s="132"/>
      <c r="AB142" s="132"/>
      <c r="AC142" s="132"/>
      <c r="AD142" s="132"/>
      <c r="AE142" s="132"/>
      <c r="AF142" s="132"/>
      <c r="AG142" s="132"/>
      <c r="AH142" s="132"/>
      <c r="AI142" s="132"/>
      <c r="AJ142" s="132"/>
      <c r="AK142" s="132"/>
    </row>
    <row r="143" spans="1:37" s="130" customFormat="1" ht="13.5" x14ac:dyDescent="0.3">
      <c r="A143" s="344"/>
      <c r="B143" s="157" t="s">
        <v>314</v>
      </c>
      <c r="C143" s="132">
        <f t="shared" si="33"/>
        <v>0</v>
      </c>
      <c r="D143" s="132">
        <f t="shared" si="33"/>
        <v>0</v>
      </c>
      <c r="E143" s="132">
        <f t="shared" si="33"/>
        <v>0</v>
      </c>
      <c r="F143" s="263"/>
      <c r="G143" s="263"/>
      <c r="H143" s="263"/>
      <c r="I143" s="263"/>
      <c r="J143" s="263"/>
      <c r="K143" s="263"/>
      <c r="L143" s="263"/>
      <c r="M143" s="263"/>
      <c r="N143" s="263"/>
      <c r="O143" s="263"/>
      <c r="P143" s="263"/>
      <c r="Q143" s="132">
        <f t="shared" si="34"/>
        <v>0</v>
      </c>
      <c r="R143" s="132">
        <f t="shared" si="34"/>
        <v>0</v>
      </c>
      <c r="S143" s="132">
        <f t="shared" si="34"/>
        <v>0</v>
      </c>
      <c r="T143" s="132"/>
      <c r="U143" s="206"/>
      <c r="V143" s="206">
        <f t="shared" si="32"/>
        <v>138</v>
      </c>
      <c r="W143" s="206"/>
      <c r="X143" s="132"/>
      <c r="Y143" s="132"/>
      <c r="Z143" s="132"/>
      <c r="AA143" s="132"/>
      <c r="AB143" s="132"/>
      <c r="AC143" s="132"/>
      <c r="AD143" s="132"/>
      <c r="AE143" s="132"/>
      <c r="AF143" s="132"/>
      <c r="AG143" s="132"/>
      <c r="AH143" s="132"/>
      <c r="AI143" s="132"/>
      <c r="AJ143" s="132"/>
      <c r="AK143" s="132"/>
    </row>
    <row r="144" spans="1:37" s="130" customFormat="1" ht="13.5" x14ac:dyDescent="0.3">
      <c r="A144" s="344"/>
      <c r="B144" s="157" t="s">
        <v>315</v>
      </c>
      <c r="C144" s="132">
        <f t="shared" si="33"/>
        <v>0</v>
      </c>
      <c r="D144" s="132">
        <f t="shared" si="33"/>
        <v>0</v>
      </c>
      <c r="E144" s="132">
        <f t="shared" si="33"/>
        <v>0</v>
      </c>
      <c r="F144" s="263"/>
      <c r="G144" s="263"/>
      <c r="H144" s="263"/>
      <c r="I144" s="263"/>
      <c r="J144" s="263"/>
      <c r="K144" s="263"/>
      <c r="L144" s="263"/>
      <c r="M144" s="263"/>
      <c r="N144" s="263"/>
      <c r="O144" s="263"/>
      <c r="P144" s="263"/>
      <c r="Q144" s="132">
        <f t="shared" si="34"/>
        <v>0</v>
      </c>
      <c r="R144" s="132">
        <f t="shared" si="34"/>
        <v>0</v>
      </c>
      <c r="S144" s="132">
        <f t="shared" si="34"/>
        <v>0</v>
      </c>
      <c r="T144" s="132"/>
      <c r="U144" s="206"/>
      <c r="V144" s="206">
        <f t="shared" si="32"/>
        <v>139</v>
      </c>
      <c r="W144" s="206"/>
      <c r="X144" s="132"/>
      <c r="Y144" s="132"/>
      <c r="Z144" s="132"/>
      <c r="AA144" s="132"/>
      <c r="AB144" s="132"/>
      <c r="AC144" s="132"/>
      <c r="AD144" s="132"/>
      <c r="AE144" s="132"/>
      <c r="AF144" s="132"/>
      <c r="AG144" s="132"/>
      <c r="AH144" s="132"/>
      <c r="AI144" s="132"/>
      <c r="AJ144" s="132"/>
      <c r="AK144" s="132"/>
    </row>
    <row r="145" spans="1:37" s="130" customFormat="1" ht="13.5" x14ac:dyDescent="0.3">
      <c r="A145" s="344"/>
      <c r="B145" s="157" t="s">
        <v>316</v>
      </c>
      <c r="C145" s="132">
        <f t="shared" si="33"/>
        <v>0</v>
      </c>
      <c r="D145" s="132">
        <f t="shared" si="33"/>
        <v>0</v>
      </c>
      <c r="E145" s="132">
        <f t="shared" si="33"/>
        <v>0</v>
      </c>
      <c r="F145" s="263"/>
      <c r="G145" s="263"/>
      <c r="H145" s="263"/>
      <c r="I145" s="263"/>
      <c r="J145" s="263"/>
      <c r="K145" s="263"/>
      <c r="L145" s="263"/>
      <c r="M145" s="263"/>
      <c r="N145" s="263"/>
      <c r="O145" s="263"/>
      <c r="P145" s="263"/>
      <c r="Q145" s="132">
        <f t="shared" si="34"/>
        <v>0</v>
      </c>
      <c r="R145" s="132">
        <f t="shared" si="34"/>
        <v>0</v>
      </c>
      <c r="S145" s="132">
        <f t="shared" si="34"/>
        <v>0</v>
      </c>
      <c r="T145" s="132"/>
      <c r="U145" s="206"/>
      <c r="V145" s="206">
        <f t="shared" si="32"/>
        <v>140</v>
      </c>
      <c r="W145" s="206"/>
      <c r="X145" s="132"/>
      <c r="Y145" s="132"/>
      <c r="Z145" s="132"/>
      <c r="AA145" s="132"/>
      <c r="AB145" s="132"/>
      <c r="AC145" s="132"/>
      <c r="AD145" s="132"/>
      <c r="AE145" s="132"/>
      <c r="AF145" s="132"/>
      <c r="AG145" s="132"/>
      <c r="AH145" s="132"/>
      <c r="AI145" s="132"/>
      <c r="AJ145" s="132"/>
      <c r="AK145" s="132"/>
    </row>
    <row r="146" spans="1:37" s="130" customFormat="1" ht="13.5" x14ac:dyDescent="0.3">
      <c r="A146" s="344"/>
      <c r="B146" s="157" t="s">
        <v>317</v>
      </c>
      <c r="C146" s="132">
        <f t="shared" si="33"/>
        <v>0</v>
      </c>
      <c r="D146" s="132">
        <f t="shared" si="33"/>
        <v>0</v>
      </c>
      <c r="E146" s="132">
        <f t="shared" si="33"/>
        <v>0</v>
      </c>
      <c r="F146" s="263"/>
      <c r="G146" s="263"/>
      <c r="H146" s="263"/>
      <c r="I146" s="263"/>
      <c r="J146" s="263"/>
      <c r="K146" s="263"/>
      <c r="L146" s="263"/>
      <c r="M146" s="263"/>
      <c r="N146" s="263"/>
      <c r="O146" s="263"/>
      <c r="P146" s="263"/>
      <c r="Q146" s="132">
        <f t="shared" si="34"/>
        <v>0</v>
      </c>
      <c r="R146" s="132">
        <f t="shared" si="34"/>
        <v>0</v>
      </c>
      <c r="S146" s="132">
        <f t="shared" si="34"/>
        <v>0</v>
      </c>
      <c r="T146" s="132"/>
      <c r="U146" s="206"/>
      <c r="V146" s="206">
        <f t="shared" si="32"/>
        <v>141</v>
      </c>
      <c r="W146" s="206"/>
      <c r="X146" s="132"/>
      <c r="Y146" s="132"/>
      <c r="Z146" s="132"/>
      <c r="AA146" s="132"/>
      <c r="AB146" s="132"/>
      <c r="AC146" s="132"/>
      <c r="AD146" s="132"/>
      <c r="AE146" s="132"/>
      <c r="AF146" s="132"/>
      <c r="AG146" s="132"/>
      <c r="AH146" s="132"/>
      <c r="AI146" s="132"/>
      <c r="AJ146" s="132"/>
      <c r="AK146" s="132"/>
    </row>
    <row r="147" spans="1:37" s="130" customFormat="1" ht="13.5" x14ac:dyDescent="0.3">
      <c r="A147" s="344"/>
      <c r="B147" s="157" t="s">
        <v>318</v>
      </c>
      <c r="C147" s="132">
        <f t="shared" si="33"/>
        <v>0</v>
      </c>
      <c r="D147" s="132">
        <f t="shared" si="33"/>
        <v>0</v>
      </c>
      <c r="E147" s="132">
        <f t="shared" si="33"/>
        <v>0</v>
      </c>
      <c r="F147" s="263"/>
      <c r="G147" s="263"/>
      <c r="H147" s="263"/>
      <c r="I147" s="263"/>
      <c r="J147" s="263"/>
      <c r="K147" s="263"/>
      <c r="L147" s="263"/>
      <c r="M147" s="263"/>
      <c r="N147" s="263"/>
      <c r="O147" s="263"/>
      <c r="P147" s="263"/>
      <c r="Q147" s="132">
        <f t="shared" si="34"/>
        <v>0</v>
      </c>
      <c r="R147" s="132">
        <f t="shared" si="34"/>
        <v>0</v>
      </c>
      <c r="S147" s="132">
        <f t="shared" si="34"/>
        <v>0</v>
      </c>
      <c r="T147" s="132"/>
      <c r="U147" s="206"/>
      <c r="V147" s="206">
        <f t="shared" si="32"/>
        <v>142</v>
      </c>
      <c r="W147" s="206"/>
      <c r="X147" s="132"/>
      <c r="Y147" s="132"/>
      <c r="Z147" s="132"/>
      <c r="AA147" s="132"/>
      <c r="AB147" s="132"/>
      <c r="AC147" s="132"/>
      <c r="AD147" s="132"/>
      <c r="AE147" s="132"/>
      <c r="AF147" s="132"/>
      <c r="AG147" s="132"/>
      <c r="AH147" s="132"/>
      <c r="AI147" s="132"/>
      <c r="AJ147" s="132"/>
      <c r="AK147" s="132"/>
    </row>
    <row r="148" spans="1:37" s="130" customFormat="1" ht="13.5" x14ac:dyDescent="0.3">
      <c r="A148" s="344"/>
      <c r="B148" s="157" t="s">
        <v>319</v>
      </c>
      <c r="C148" s="132">
        <f t="shared" si="33"/>
        <v>0</v>
      </c>
      <c r="D148" s="132">
        <f t="shared" si="33"/>
        <v>0</v>
      </c>
      <c r="E148" s="132">
        <f t="shared" si="33"/>
        <v>0</v>
      </c>
      <c r="F148" s="263"/>
      <c r="G148" s="263"/>
      <c r="H148" s="263"/>
      <c r="I148" s="263"/>
      <c r="J148" s="263"/>
      <c r="K148" s="263"/>
      <c r="L148" s="263"/>
      <c r="M148" s="263"/>
      <c r="N148" s="263"/>
      <c r="O148" s="263"/>
      <c r="P148" s="263"/>
      <c r="Q148" s="132">
        <f t="shared" si="34"/>
        <v>0</v>
      </c>
      <c r="R148" s="132">
        <f t="shared" si="34"/>
        <v>0</v>
      </c>
      <c r="S148" s="132">
        <f t="shared" si="34"/>
        <v>0</v>
      </c>
      <c r="T148" s="132"/>
      <c r="U148" s="206"/>
      <c r="V148" s="206">
        <f t="shared" si="32"/>
        <v>143</v>
      </c>
      <c r="W148" s="206"/>
      <c r="X148" s="132"/>
      <c r="Y148" s="132"/>
      <c r="Z148" s="132"/>
      <c r="AA148" s="132"/>
      <c r="AB148" s="132"/>
      <c r="AC148" s="132"/>
      <c r="AD148" s="132"/>
      <c r="AE148" s="132"/>
      <c r="AF148" s="132"/>
      <c r="AG148" s="132"/>
      <c r="AH148" s="132"/>
      <c r="AI148" s="132"/>
      <c r="AJ148" s="132"/>
      <c r="AK148" s="132"/>
    </row>
    <row r="149" spans="1:37" s="130" customFormat="1" ht="13.5" x14ac:dyDescent="0.3">
      <c r="A149" s="344"/>
      <c r="B149" s="157" t="s">
        <v>97</v>
      </c>
      <c r="C149" s="132">
        <f t="shared" si="33"/>
        <v>0</v>
      </c>
      <c r="D149" s="132">
        <f t="shared" si="33"/>
        <v>0</v>
      </c>
      <c r="E149" s="132">
        <f t="shared" si="33"/>
        <v>0</v>
      </c>
      <c r="F149" s="263"/>
      <c r="G149" s="263"/>
      <c r="H149" s="263"/>
      <c r="I149" s="263"/>
      <c r="J149" s="263"/>
      <c r="K149" s="263"/>
      <c r="L149" s="263"/>
      <c r="M149" s="263"/>
      <c r="N149" s="263"/>
      <c r="O149" s="263"/>
      <c r="P149" s="263"/>
      <c r="Q149" s="132">
        <f t="shared" si="34"/>
        <v>0</v>
      </c>
      <c r="R149" s="132">
        <f t="shared" si="34"/>
        <v>0</v>
      </c>
      <c r="S149" s="132">
        <f t="shared" si="34"/>
        <v>0</v>
      </c>
      <c r="T149" s="132"/>
      <c r="U149" s="206"/>
      <c r="V149" s="206">
        <f t="shared" si="32"/>
        <v>144</v>
      </c>
      <c r="W149" s="206"/>
      <c r="X149" s="132"/>
      <c r="Y149" s="132"/>
      <c r="Z149" s="132"/>
      <c r="AA149" s="132"/>
      <c r="AB149" s="132"/>
      <c r="AC149" s="132"/>
      <c r="AD149" s="132"/>
      <c r="AE149" s="132"/>
      <c r="AF149" s="132"/>
      <c r="AG149" s="132"/>
      <c r="AH149" s="132"/>
      <c r="AI149" s="132"/>
      <c r="AJ149" s="132"/>
      <c r="AK149" s="132"/>
    </row>
    <row r="150" spans="1:37" s="130" customFormat="1" ht="13.5" x14ac:dyDescent="0.3">
      <c r="A150" s="344"/>
      <c r="B150" s="157" t="str">
        <f>B117</f>
        <v>Intitulé libre 1</v>
      </c>
      <c r="C150" s="132">
        <f t="shared" si="33"/>
        <v>0</v>
      </c>
      <c r="D150" s="132">
        <f t="shared" si="33"/>
        <v>0</v>
      </c>
      <c r="E150" s="132">
        <f t="shared" si="33"/>
        <v>0</v>
      </c>
      <c r="F150" s="263"/>
      <c r="G150" s="263"/>
      <c r="H150" s="263"/>
      <c r="I150" s="263"/>
      <c r="J150" s="263"/>
      <c r="K150" s="263"/>
      <c r="L150" s="263"/>
      <c r="M150" s="263"/>
      <c r="N150" s="263"/>
      <c r="O150" s="263"/>
      <c r="P150" s="263"/>
      <c r="Q150" s="132">
        <f t="shared" si="34"/>
        <v>0</v>
      </c>
      <c r="R150" s="132">
        <f t="shared" si="34"/>
        <v>0</v>
      </c>
      <c r="S150" s="132">
        <f t="shared" si="34"/>
        <v>0</v>
      </c>
      <c r="T150" s="132"/>
      <c r="U150" s="206"/>
      <c r="V150" s="206">
        <f t="shared" si="32"/>
        <v>145</v>
      </c>
      <c r="W150" s="206"/>
      <c r="X150" s="132"/>
      <c r="Y150" s="132"/>
      <c r="Z150" s="132"/>
      <c r="AA150" s="132"/>
      <c r="AB150" s="132"/>
      <c r="AC150" s="132"/>
      <c r="AD150" s="132"/>
      <c r="AE150" s="132"/>
      <c r="AF150" s="132"/>
      <c r="AG150" s="132"/>
      <c r="AH150" s="132"/>
      <c r="AI150" s="132"/>
      <c r="AJ150" s="132"/>
      <c r="AK150" s="132"/>
    </row>
    <row r="151" spans="1:37" s="130" customFormat="1" ht="13.5" x14ac:dyDescent="0.3">
      <c r="A151" s="344"/>
      <c r="B151" s="157" t="str">
        <f>B118</f>
        <v>Intitulé libre 2</v>
      </c>
      <c r="C151" s="132">
        <f t="shared" si="33"/>
        <v>0</v>
      </c>
      <c r="D151" s="132">
        <f t="shared" si="33"/>
        <v>0</v>
      </c>
      <c r="E151" s="132">
        <f t="shared" si="33"/>
        <v>0</v>
      </c>
      <c r="F151" s="263"/>
      <c r="G151" s="263"/>
      <c r="H151" s="263"/>
      <c r="I151" s="263"/>
      <c r="J151" s="263"/>
      <c r="K151" s="263"/>
      <c r="L151" s="263"/>
      <c r="M151" s="263"/>
      <c r="N151" s="263"/>
      <c r="O151" s="263"/>
      <c r="P151" s="263"/>
      <c r="Q151" s="132">
        <f t="shared" si="34"/>
        <v>0</v>
      </c>
      <c r="R151" s="132">
        <f t="shared" si="34"/>
        <v>0</v>
      </c>
      <c r="S151" s="132">
        <f t="shared" si="34"/>
        <v>0</v>
      </c>
      <c r="T151" s="132"/>
      <c r="U151" s="206"/>
      <c r="V151" s="206">
        <f t="shared" si="32"/>
        <v>146</v>
      </c>
      <c r="W151" s="206"/>
      <c r="X151" s="132"/>
      <c r="Y151" s="132"/>
      <c r="Z151" s="132"/>
      <c r="AA151" s="132"/>
      <c r="AB151" s="132"/>
      <c r="AC151" s="132"/>
      <c r="AD151" s="132"/>
      <c r="AE151" s="132"/>
      <c r="AF151" s="132"/>
      <c r="AG151" s="132"/>
      <c r="AH151" s="132"/>
      <c r="AI151" s="132"/>
      <c r="AJ151" s="132"/>
      <c r="AK151" s="132"/>
    </row>
    <row r="152" spans="1:37" s="130" customFormat="1" ht="13.5" x14ac:dyDescent="0.3">
      <c r="A152" s="344"/>
      <c r="B152" s="157" t="str">
        <f>B119</f>
        <v>Intitulé libre 3</v>
      </c>
      <c r="C152" s="132">
        <f t="shared" si="33"/>
        <v>0</v>
      </c>
      <c r="D152" s="132">
        <f t="shared" si="33"/>
        <v>0</v>
      </c>
      <c r="E152" s="132">
        <f t="shared" si="33"/>
        <v>0</v>
      </c>
      <c r="F152" s="263"/>
      <c r="G152" s="263"/>
      <c r="H152" s="263"/>
      <c r="I152" s="263"/>
      <c r="J152" s="263"/>
      <c r="K152" s="263"/>
      <c r="L152" s="263"/>
      <c r="M152" s="263"/>
      <c r="N152" s="263"/>
      <c r="O152" s="263"/>
      <c r="P152" s="263"/>
      <c r="Q152" s="132">
        <f t="shared" si="34"/>
        <v>0</v>
      </c>
      <c r="R152" s="132">
        <f t="shared" si="34"/>
        <v>0</v>
      </c>
      <c r="S152" s="132">
        <f t="shared" si="34"/>
        <v>0</v>
      </c>
      <c r="T152" s="132"/>
      <c r="U152" s="206"/>
      <c r="V152" s="206">
        <f t="shared" si="32"/>
        <v>147</v>
      </c>
      <c r="W152" s="206"/>
      <c r="X152" s="132"/>
      <c r="Y152" s="132"/>
      <c r="Z152" s="132"/>
      <c r="AA152" s="132"/>
      <c r="AB152" s="132"/>
      <c r="AC152" s="132"/>
      <c r="AD152" s="132"/>
      <c r="AE152" s="132"/>
      <c r="AF152" s="132"/>
      <c r="AG152" s="132"/>
      <c r="AH152" s="132"/>
      <c r="AI152" s="132"/>
      <c r="AJ152" s="132"/>
      <c r="AK152" s="132"/>
    </row>
    <row r="153" spans="1:37" s="130" customFormat="1" ht="13.5" x14ac:dyDescent="0.3">
      <c r="A153" s="344"/>
      <c r="B153" s="157" t="str">
        <f>B120</f>
        <v>Intitulé libre 4</v>
      </c>
      <c r="C153" s="132">
        <f t="shared" si="33"/>
        <v>0</v>
      </c>
      <c r="D153" s="132">
        <f t="shared" si="33"/>
        <v>0</v>
      </c>
      <c r="E153" s="132">
        <f t="shared" si="33"/>
        <v>0</v>
      </c>
      <c r="F153" s="263"/>
      <c r="G153" s="263"/>
      <c r="H153" s="263"/>
      <c r="I153" s="263"/>
      <c r="J153" s="263"/>
      <c r="K153" s="263"/>
      <c r="L153" s="263"/>
      <c r="M153" s="263"/>
      <c r="N153" s="263"/>
      <c r="O153" s="263"/>
      <c r="P153" s="263"/>
      <c r="Q153" s="132">
        <f t="shared" si="34"/>
        <v>0</v>
      </c>
      <c r="R153" s="132">
        <f t="shared" si="34"/>
        <v>0</v>
      </c>
      <c r="S153" s="132">
        <f t="shared" si="34"/>
        <v>0</v>
      </c>
      <c r="T153" s="132"/>
      <c r="U153" s="206"/>
      <c r="V153" s="206">
        <f t="shared" si="32"/>
        <v>148</v>
      </c>
      <c r="W153" s="206"/>
      <c r="X153" s="132"/>
      <c r="Y153" s="132"/>
      <c r="Z153" s="132"/>
      <c r="AA153" s="132"/>
      <c r="AB153" s="132"/>
      <c r="AC153" s="132"/>
      <c r="AD153" s="132"/>
      <c r="AE153" s="132"/>
      <c r="AF153" s="132"/>
      <c r="AG153" s="132"/>
      <c r="AH153" s="132"/>
      <c r="AI153" s="132"/>
      <c r="AJ153" s="132"/>
      <c r="AK153" s="132"/>
    </row>
    <row r="154" spans="1:37" s="130" customFormat="1" ht="13.5" x14ac:dyDescent="0.3">
      <c r="A154" s="344"/>
      <c r="B154" s="157" t="str">
        <f>B121</f>
        <v>Intitulé libre 5</v>
      </c>
      <c r="C154" s="132">
        <f t="shared" si="33"/>
        <v>0</v>
      </c>
      <c r="D154" s="132">
        <f t="shared" si="33"/>
        <v>0</v>
      </c>
      <c r="E154" s="132">
        <f t="shared" si="33"/>
        <v>0</v>
      </c>
      <c r="F154" s="263"/>
      <c r="G154" s="263"/>
      <c r="H154" s="263"/>
      <c r="I154" s="263"/>
      <c r="J154" s="263"/>
      <c r="K154" s="263"/>
      <c r="L154" s="263"/>
      <c r="M154" s="263"/>
      <c r="N154" s="263"/>
      <c r="O154" s="263"/>
      <c r="P154" s="263"/>
      <c r="Q154" s="132">
        <f t="shared" si="34"/>
        <v>0</v>
      </c>
      <c r="R154" s="132">
        <f t="shared" si="34"/>
        <v>0</v>
      </c>
      <c r="S154" s="132">
        <f t="shared" si="34"/>
        <v>0</v>
      </c>
      <c r="T154" s="132"/>
      <c r="U154" s="206"/>
      <c r="V154" s="206">
        <f t="shared" si="32"/>
        <v>149</v>
      </c>
      <c r="W154" s="206"/>
      <c r="X154" s="132"/>
      <c r="Y154" s="132"/>
      <c r="Z154" s="132"/>
      <c r="AA154" s="132"/>
      <c r="AB154" s="132"/>
      <c r="AC154" s="132"/>
      <c r="AD154" s="132"/>
      <c r="AE154" s="132"/>
      <c r="AF154" s="132"/>
      <c r="AG154" s="132"/>
      <c r="AH154" s="132"/>
      <c r="AI154" s="132"/>
      <c r="AJ154" s="132"/>
      <c r="AK154" s="132"/>
    </row>
    <row r="155" spans="1:37" s="130" customFormat="1" ht="14.25" thickBot="1" x14ac:dyDescent="0.35">
      <c r="A155" s="344"/>
      <c r="B155" s="264" t="s">
        <v>98</v>
      </c>
      <c r="C155" s="265">
        <f t="shared" ref="C155:S155" si="35">SUM(C138:C154)</f>
        <v>0</v>
      </c>
      <c r="D155" s="265">
        <f t="shared" si="35"/>
        <v>0</v>
      </c>
      <c r="E155" s="265">
        <f t="shared" si="35"/>
        <v>0</v>
      </c>
      <c r="F155" s="265">
        <f t="shared" si="35"/>
        <v>0</v>
      </c>
      <c r="G155" s="265">
        <f t="shared" si="35"/>
        <v>0</v>
      </c>
      <c r="H155" s="265">
        <f t="shared" si="35"/>
        <v>0</v>
      </c>
      <c r="I155" s="265">
        <f t="shared" si="35"/>
        <v>0</v>
      </c>
      <c r="J155" s="265">
        <f t="shared" si="35"/>
        <v>0</v>
      </c>
      <c r="K155" s="265">
        <f t="shared" si="35"/>
        <v>0</v>
      </c>
      <c r="L155" s="265">
        <f t="shared" si="35"/>
        <v>0</v>
      </c>
      <c r="M155" s="265">
        <f t="shared" si="35"/>
        <v>0</v>
      </c>
      <c r="N155" s="265">
        <f t="shared" si="35"/>
        <v>0</v>
      </c>
      <c r="O155" s="265">
        <f t="shared" si="35"/>
        <v>0</v>
      </c>
      <c r="P155" s="265">
        <f t="shared" si="35"/>
        <v>0</v>
      </c>
      <c r="Q155" s="265">
        <f t="shared" si="35"/>
        <v>0</v>
      </c>
      <c r="R155" s="265">
        <f t="shared" si="35"/>
        <v>0</v>
      </c>
      <c r="S155" s="265">
        <f t="shared" si="35"/>
        <v>0</v>
      </c>
      <c r="T155" s="132"/>
      <c r="U155" s="206" t="str">
        <f>RIGHT(A138,4)&amp;"reseau"</f>
        <v>2023reseau</v>
      </c>
      <c r="V155" s="206">
        <f t="shared" si="32"/>
        <v>150</v>
      </c>
      <c r="W155" s="206"/>
      <c r="X155" s="132"/>
      <c r="Y155" s="132"/>
      <c r="Z155" s="132"/>
      <c r="AA155" s="132"/>
      <c r="AB155" s="132"/>
      <c r="AC155" s="132"/>
      <c r="AD155" s="132"/>
      <c r="AE155" s="132"/>
      <c r="AF155" s="132"/>
      <c r="AG155" s="132"/>
      <c r="AH155" s="132"/>
      <c r="AI155" s="132"/>
      <c r="AJ155" s="132"/>
      <c r="AK155" s="132"/>
    </row>
    <row r="156" spans="1:37" s="130" customFormat="1" ht="13.5" x14ac:dyDescent="0.3">
      <c r="A156" s="344"/>
      <c r="C156" s="132"/>
      <c r="D156" s="132"/>
      <c r="E156" s="132"/>
      <c r="F156" s="132"/>
      <c r="G156" s="132"/>
      <c r="H156" s="132"/>
      <c r="I156" s="132"/>
      <c r="J156" s="132"/>
      <c r="K156" s="132"/>
      <c r="L156" s="132"/>
      <c r="M156" s="132"/>
      <c r="N156" s="132"/>
      <c r="O156" s="132"/>
      <c r="P156" s="132"/>
      <c r="Q156" s="132"/>
      <c r="R156" s="132"/>
      <c r="S156" s="132"/>
      <c r="T156" s="132"/>
      <c r="U156" s="206"/>
      <c r="V156" s="206">
        <f t="shared" si="32"/>
        <v>151</v>
      </c>
      <c r="W156" s="206"/>
      <c r="X156" s="132"/>
      <c r="Y156" s="132"/>
      <c r="Z156" s="132"/>
      <c r="AA156" s="132"/>
      <c r="AB156" s="132"/>
      <c r="AC156" s="132"/>
      <c r="AD156" s="132"/>
      <c r="AE156" s="132"/>
      <c r="AF156" s="132"/>
      <c r="AG156" s="132"/>
      <c r="AH156" s="132"/>
      <c r="AI156" s="132"/>
      <c r="AJ156" s="132"/>
      <c r="AK156" s="132"/>
    </row>
    <row r="157" spans="1:37" s="130" customFormat="1" ht="13.5" x14ac:dyDescent="0.3">
      <c r="A157" s="344"/>
      <c r="B157" s="157" t="s">
        <v>96</v>
      </c>
      <c r="C157" s="132">
        <f t="shared" ref="C157:E168" si="36">Q124</f>
        <v>0</v>
      </c>
      <c r="D157" s="132">
        <f t="shared" si="36"/>
        <v>0</v>
      </c>
      <c r="E157" s="132">
        <f t="shared" si="36"/>
        <v>0</v>
      </c>
      <c r="F157" s="263"/>
      <c r="G157" s="263"/>
      <c r="H157" s="263"/>
      <c r="I157" s="263"/>
      <c r="J157" s="263"/>
      <c r="K157" s="263"/>
      <c r="L157" s="263"/>
      <c r="M157" s="263"/>
      <c r="N157" s="263"/>
      <c r="O157" s="263"/>
      <c r="P157" s="263"/>
      <c r="Q157" s="132">
        <f>SUM(C157,F157:J157,M157:N157)</f>
        <v>0</v>
      </c>
      <c r="R157" s="132">
        <f>SUM(D157,K157,O157)</f>
        <v>0</v>
      </c>
      <c r="S157" s="132">
        <f>SUM(E157,L157,P157)</f>
        <v>0</v>
      </c>
      <c r="T157" s="132"/>
      <c r="U157" s="206"/>
      <c r="V157" s="206">
        <f t="shared" si="32"/>
        <v>152</v>
      </c>
      <c r="W157" s="206"/>
      <c r="X157" s="132"/>
      <c r="Y157" s="132"/>
      <c r="Z157" s="132"/>
      <c r="AA157" s="132"/>
      <c r="AB157" s="132"/>
      <c r="AC157" s="132"/>
      <c r="AD157" s="132"/>
      <c r="AE157" s="132"/>
      <c r="AF157" s="132"/>
      <c r="AG157" s="132"/>
      <c r="AH157" s="132"/>
      <c r="AI157" s="132"/>
      <c r="AJ157" s="132"/>
      <c r="AK157" s="132"/>
    </row>
    <row r="158" spans="1:37" s="130" customFormat="1" ht="13.5" x14ac:dyDescent="0.3">
      <c r="A158" s="344"/>
      <c r="B158" s="157" t="s">
        <v>99</v>
      </c>
      <c r="C158" s="132">
        <f t="shared" si="36"/>
        <v>0</v>
      </c>
      <c r="D158" s="132">
        <f t="shared" si="36"/>
        <v>0</v>
      </c>
      <c r="E158" s="132">
        <f t="shared" si="36"/>
        <v>0</v>
      </c>
      <c r="F158" s="263"/>
      <c r="G158" s="263"/>
      <c r="H158" s="263"/>
      <c r="I158" s="263"/>
      <c r="J158" s="263"/>
      <c r="K158" s="263"/>
      <c r="L158" s="263"/>
      <c r="M158" s="263"/>
      <c r="N158" s="263"/>
      <c r="O158" s="263"/>
      <c r="P158" s="263"/>
      <c r="Q158" s="132">
        <f t="shared" ref="Q158:Q168" si="37">SUM(C158,F158:J158,M158:N158)</f>
        <v>0</v>
      </c>
      <c r="R158" s="132">
        <f t="shared" ref="R158:S168" si="38">SUM(D158,K158,O158)</f>
        <v>0</v>
      </c>
      <c r="S158" s="132">
        <f t="shared" si="38"/>
        <v>0</v>
      </c>
      <c r="T158" s="132"/>
      <c r="U158" s="206"/>
      <c r="V158" s="206">
        <f t="shared" si="32"/>
        <v>153</v>
      </c>
      <c r="W158" s="206"/>
      <c r="X158" s="132"/>
      <c r="Y158" s="132"/>
      <c r="Z158" s="132"/>
      <c r="AA158" s="132"/>
      <c r="AB158" s="132"/>
      <c r="AC158" s="132"/>
      <c r="AD158" s="132"/>
      <c r="AE158" s="132"/>
      <c r="AF158" s="132"/>
      <c r="AG158" s="132"/>
      <c r="AH158" s="132"/>
      <c r="AI158" s="132"/>
      <c r="AJ158" s="132"/>
      <c r="AK158" s="132"/>
    </row>
    <row r="159" spans="1:37" s="130" customFormat="1" ht="13.5" x14ac:dyDescent="0.3">
      <c r="A159" s="344"/>
      <c r="B159" s="157" t="s">
        <v>100</v>
      </c>
      <c r="C159" s="132">
        <f t="shared" si="36"/>
        <v>0</v>
      </c>
      <c r="D159" s="132">
        <f t="shared" si="36"/>
        <v>0</v>
      </c>
      <c r="E159" s="132">
        <f t="shared" si="36"/>
        <v>0</v>
      </c>
      <c r="F159" s="263"/>
      <c r="G159" s="263"/>
      <c r="H159" s="263"/>
      <c r="I159" s="263"/>
      <c r="J159" s="263"/>
      <c r="K159" s="263"/>
      <c r="L159" s="263"/>
      <c r="M159" s="263"/>
      <c r="N159" s="263"/>
      <c r="O159" s="263"/>
      <c r="P159" s="263"/>
      <c r="Q159" s="132">
        <f t="shared" si="37"/>
        <v>0</v>
      </c>
      <c r="R159" s="132">
        <f t="shared" si="38"/>
        <v>0</v>
      </c>
      <c r="S159" s="132">
        <f t="shared" si="38"/>
        <v>0</v>
      </c>
      <c r="T159" s="132"/>
      <c r="U159" s="206"/>
      <c r="V159" s="206">
        <f t="shared" si="32"/>
        <v>154</v>
      </c>
      <c r="W159" s="206"/>
      <c r="X159" s="132"/>
      <c r="Y159" s="132"/>
      <c r="Z159" s="132"/>
      <c r="AA159" s="132"/>
      <c r="AB159" s="132"/>
      <c r="AC159" s="132"/>
      <c r="AD159" s="132"/>
      <c r="AE159" s="132"/>
      <c r="AF159" s="132"/>
      <c r="AG159" s="132"/>
      <c r="AH159" s="132"/>
      <c r="AI159" s="132"/>
      <c r="AJ159" s="132"/>
      <c r="AK159" s="132"/>
    </row>
    <row r="160" spans="1:37" s="130" customFormat="1" ht="13.5" x14ac:dyDescent="0.3">
      <c r="A160" s="344"/>
      <c r="B160" s="157" t="s">
        <v>101</v>
      </c>
      <c r="C160" s="132">
        <f t="shared" si="36"/>
        <v>0</v>
      </c>
      <c r="D160" s="132">
        <f t="shared" si="36"/>
        <v>0</v>
      </c>
      <c r="E160" s="132">
        <f t="shared" si="36"/>
        <v>0</v>
      </c>
      <c r="F160" s="263"/>
      <c r="G160" s="263"/>
      <c r="H160" s="263"/>
      <c r="I160" s="263"/>
      <c r="J160" s="263"/>
      <c r="K160" s="263"/>
      <c r="L160" s="263"/>
      <c r="M160" s="263"/>
      <c r="N160" s="263"/>
      <c r="O160" s="263"/>
      <c r="P160" s="263"/>
      <c r="Q160" s="132">
        <f t="shared" si="37"/>
        <v>0</v>
      </c>
      <c r="R160" s="132">
        <f t="shared" si="38"/>
        <v>0</v>
      </c>
      <c r="S160" s="132">
        <f t="shared" si="38"/>
        <v>0</v>
      </c>
      <c r="T160" s="132"/>
      <c r="U160" s="206"/>
      <c r="V160" s="206">
        <f t="shared" si="32"/>
        <v>155</v>
      </c>
      <c r="W160" s="206"/>
      <c r="X160" s="132"/>
      <c r="Y160" s="132"/>
      <c r="Z160" s="132"/>
      <c r="AA160" s="132"/>
      <c r="AB160" s="132"/>
      <c r="AC160" s="132"/>
      <c r="AD160" s="132"/>
      <c r="AE160" s="132"/>
      <c r="AF160" s="132"/>
      <c r="AG160" s="132"/>
      <c r="AH160" s="132"/>
      <c r="AI160" s="132"/>
      <c r="AJ160" s="132"/>
      <c r="AK160" s="132"/>
    </row>
    <row r="161" spans="1:37" s="130" customFormat="1" ht="13.5" x14ac:dyDescent="0.3">
      <c r="A161" s="344"/>
      <c r="B161" s="157" t="s">
        <v>102</v>
      </c>
      <c r="C161" s="132">
        <f t="shared" si="36"/>
        <v>0</v>
      </c>
      <c r="D161" s="132">
        <f t="shared" si="36"/>
        <v>0</v>
      </c>
      <c r="E161" s="132">
        <f t="shared" si="36"/>
        <v>0</v>
      </c>
      <c r="F161" s="263"/>
      <c r="G161" s="263"/>
      <c r="H161" s="263"/>
      <c r="I161" s="263"/>
      <c r="J161" s="263"/>
      <c r="K161" s="263"/>
      <c r="L161" s="263"/>
      <c r="M161" s="263"/>
      <c r="N161" s="263"/>
      <c r="O161" s="263"/>
      <c r="P161" s="263"/>
      <c r="Q161" s="132">
        <f t="shared" si="37"/>
        <v>0</v>
      </c>
      <c r="R161" s="132">
        <f t="shared" si="38"/>
        <v>0</v>
      </c>
      <c r="S161" s="132">
        <f t="shared" si="38"/>
        <v>0</v>
      </c>
      <c r="T161" s="132"/>
      <c r="U161" s="206"/>
      <c r="V161" s="206">
        <f t="shared" si="32"/>
        <v>156</v>
      </c>
      <c r="W161" s="206"/>
      <c r="X161" s="132"/>
      <c r="Y161" s="132"/>
      <c r="Z161" s="132"/>
      <c r="AA161" s="132"/>
      <c r="AB161" s="132"/>
      <c r="AC161" s="132"/>
      <c r="AD161" s="132"/>
      <c r="AE161" s="132"/>
      <c r="AF161" s="132"/>
      <c r="AG161" s="132"/>
      <c r="AH161" s="132"/>
      <c r="AI161" s="132"/>
      <c r="AJ161" s="132"/>
      <c r="AK161" s="132"/>
    </row>
    <row r="162" spans="1:37" s="130" customFormat="1" ht="13.5" x14ac:dyDescent="0.3">
      <c r="A162" s="344"/>
      <c r="B162" s="157" t="s">
        <v>103</v>
      </c>
      <c r="C162" s="132">
        <f t="shared" si="36"/>
        <v>0</v>
      </c>
      <c r="D162" s="132">
        <f t="shared" si="36"/>
        <v>0</v>
      </c>
      <c r="E162" s="132">
        <f t="shared" si="36"/>
        <v>0</v>
      </c>
      <c r="F162" s="263"/>
      <c r="G162" s="263"/>
      <c r="H162" s="263"/>
      <c r="I162" s="263"/>
      <c r="J162" s="263"/>
      <c r="K162" s="263"/>
      <c r="L162" s="263"/>
      <c r="M162" s="263"/>
      <c r="N162" s="263"/>
      <c r="O162" s="263"/>
      <c r="P162" s="263"/>
      <c r="Q162" s="132">
        <f t="shared" si="37"/>
        <v>0</v>
      </c>
      <c r="R162" s="132">
        <f t="shared" si="38"/>
        <v>0</v>
      </c>
      <c r="S162" s="132">
        <f t="shared" si="38"/>
        <v>0</v>
      </c>
      <c r="T162" s="132"/>
      <c r="U162" s="206"/>
      <c r="V162" s="206">
        <f t="shared" si="32"/>
        <v>157</v>
      </c>
      <c r="W162" s="206"/>
      <c r="X162" s="132"/>
      <c r="Y162" s="132"/>
      <c r="Z162" s="132"/>
      <c r="AA162" s="132"/>
      <c r="AB162" s="132"/>
      <c r="AC162" s="132"/>
      <c r="AD162" s="132"/>
      <c r="AE162" s="132"/>
      <c r="AF162" s="132"/>
      <c r="AG162" s="132"/>
      <c r="AH162" s="132"/>
      <c r="AI162" s="132"/>
      <c r="AJ162" s="132"/>
      <c r="AK162" s="132"/>
    </row>
    <row r="163" spans="1:37" s="130" customFormat="1" ht="13.5" x14ac:dyDescent="0.3">
      <c r="A163" s="344"/>
      <c r="B163" s="157" t="s">
        <v>104</v>
      </c>
      <c r="C163" s="132">
        <f t="shared" si="36"/>
        <v>0</v>
      </c>
      <c r="D163" s="132">
        <f t="shared" si="36"/>
        <v>0</v>
      </c>
      <c r="E163" s="132">
        <f t="shared" si="36"/>
        <v>0</v>
      </c>
      <c r="F163" s="263"/>
      <c r="G163" s="263"/>
      <c r="H163" s="263"/>
      <c r="I163" s="263"/>
      <c r="J163" s="263"/>
      <c r="K163" s="263"/>
      <c r="L163" s="263"/>
      <c r="M163" s="263"/>
      <c r="N163" s="263"/>
      <c r="O163" s="263"/>
      <c r="P163" s="263"/>
      <c r="Q163" s="132">
        <f t="shared" si="37"/>
        <v>0</v>
      </c>
      <c r="R163" s="132">
        <f t="shared" si="38"/>
        <v>0</v>
      </c>
      <c r="S163" s="132">
        <f t="shared" si="38"/>
        <v>0</v>
      </c>
      <c r="T163" s="132"/>
      <c r="U163" s="206"/>
      <c r="V163" s="206">
        <f t="shared" si="32"/>
        <v>158</v>
      </c>
      <c r="W163" s="206"/>
      <c r="X163" s="132"/>
      <c r="Y163" s="132"/>
      <c r="Z163" s="132"/>
      <c r="AA163" s="132"/>
      <c r="AB163" s="132"/>
      <c r="AC163" s="132"/>
      <c r="AD163" s="132"/>
      <c r="AE163" s="132"/>
      <c r="AF163" s="132"/>
      <c r="AG163" s="132"/>
      <c r="AH163" s="132"/>
      <c r="AI163" s="132"/>
      <c r="AJ163" s="132"/>
      <c r="AK163" s="132"/>
    </row>
    <row r="164" spans="1:37" s="130" customFormat="1" ht="13.5" x14ac:dyDescent="0.3">
      <c r="A164" s="344"/>
      <c r="B164" s="157" t="str">
        <f>B131</f>
        <v>Intitulé libre 1</v>
      </c>
      <c r="C164" s="132">
        <f t="shared" si="36"/>
        <v>0</v>
      </c>
      <c r="D164" s="132">
        <f t="shared" si="36"/>
        <v>0</v>
      </c>
      <c r="E164" s="132">
        <f t="shared" si="36"/>
        <v>0</v>
      </c>
      <c r="F164" s="263"/>
      <c r="G164" s="263"/>
      <c r="H164" s="263"/>
      <c r="I164" s="263"/>
      <c r="J164" s="263"/>
      <c r="K164" s="263"/>
      <c r="L164" s="263"/>
      <c r="M164" s="263"/>
      <c r="N164" s="263"/>
      <c r="O164" s="263"/>
      <c r="P164" s="263"/>
      <c r="Q164" s="132">
        <f t="shared" si="37"/>
        <v>0</v>
      </c>
      <c r="R164" s="132">
        <f t="shared" si="38"/>
        <v>0</v>
      </c>
      <c r="S164" s="132">
        <f t="shared" si="38"/>
        <v>0</v>
      </c>
      <c r="T164" s="132"/>
      <c r="U164" s="206"/>
      <c r="V164" s="206">
        <f t="shared" si="32"/>
        <v>159</v>
      </c>
      <c r="W164" s="206"/>
      <c r="X164" s="132"/>
      <c r="Y164" s="132"/>
      <c r="Z164" s="132"/>
      <c r="AA164" s="132"/>
      <c r="AB164" s="132"/>
      <c r="AC164" s="132"/>
      <c r="AD164" s="132"/>
      <c r="AE164" s="132"/>
      <c r="AF164" s="132"/>
      <c r="AG164" s="132"/>
      <c r="AH164" s="132"/>
      <c r="AI164" s="132"/>
      <c r="AJ164" s="132"/>
      <c r="AK164" s="132"/>
    </row>
    <row r="165" spans="1:37" s="130" customFormat="1" ht="13.5" x14ac:dyDescent="0.3">
      <c r="A165" s="344"/>
      <c r="B165" s="157" t="str">
        <f>B132</f>
        <v>Intitulé libre 2</v>
      </c>
      <c r="C165" s="132">
        <f t="shared" si="36"/>
        <v>0</v>
      </c>
      <c r="D165" s="132">
        <f t="shared" si="36"/>
        <v>0</v>
      </c>
      <c r="E165" s="132">
        <f t="shared" si="36"/>
        <v>0</v>
      </c>
      <c r="F165" s="263"/>
      <c r="G165" s="263"/>
      <c r="H165" s="263"/>
      <c r="I165" s="263"/>
      <c r="J165" s="263"/>
      <c r="K165" s="263"/>
      <c r="L165" s="263"/>
      <c r="M165" s="263"/>
      <c r="N165" s="263"/>
      <c r="O165" s="263"/>
      <c r="P165" s="263"/>
      <c r="Q165" s="132">
        <f t="shared" si="37"/>
        <v>0</v>
      </c>
      <c r="R165" s="132">
        <f t="shared" si="38"/>
        <v>0</v>
      </c>
      <c r="S165" s="132">
        <f t="shared" si="38"/>
        <v>0</v>
      </c>
      <c r="T165" s="132"/>
      <c r="U165" s="206"/>
      <c r="V165" s="206">
        <f t="shared" si="32"/>
        <v>160</v>
      </c>
      <c r="W165" s="206"/>
      <c r="X165" s="132"/>
      <c r="Y165" s="132"/>
      <c r="Z165" s="132"/>
      <c r="AA165" s="132"/>
      <c r="AB165" s="132"/>
      <c r="AC165" s="132"/>
      <c r="AD165" s="132"/>
      <c r="AE165" s="132"/>
      <c r="AF165" s="132"/>
      <c r="AG165" s="132"/>
      <c r="AH165" s="132"/>
      <c r="AI165" s="132"/>
      <c r="AJ165" s="132"/>
      <c r="AK165" s="132"/>
    </row>
    <row r="166" spans="1:37" s="130" customFormat="1" ht="13.5" x14ac:dyDescent="0.3">
      <c r="A166" s="344"/>
      <c r="B166" s="157" t="str">
        <f>B133</f>
        <v>Intitulé libre 3</v>
      </c>
      <c r="C166" s="132">
        <f t="shared" si="36"/>
        <v>0</v>
      </c>
      <c r="D166" s="132">
        <f t="shared" si="36"/>
        <v>0</v>
      </c>
      <c r="E166" s="132">
        <f t="shared" si="36"/>
        <v>0</v>
      </c>
      <c r="F166" s="263"/>
      <c r="G166" s="263"/>
      <c r="H166" s="263"/>
      <c r="I166" s="263"/>
      <c r="J166" s="263"/>
      <c r="K166" s="263"/>
      <c r="L166" s="263"/>
      <c r="M166" s="263"/>
      <c r="N166" s="263"/>
      <c r="O166" s="263"/>
      <c r="P166" s="263"/>
      <c r="Q166" s="132">
        <f t="shared" si="37"/>
        <v>0</v>
      </c>
      <c r="R166" s="132">
        <f t="shared" si="38"/>
        <v>0</v>
      </c>
      <c r="S166" s="132">
        <f t="shared" si="38"/>
        <v>0</v>
      </c>
      <c r="T166" s="132"/>
      <c r="U166" s="206"/>
      <c r="V166" s="206">
        <f t="shared" si="32"/>
        <v>161</v>
      </c>
      <c r="W166" s="206"/>
      <c r="X166" s="132"/>
      <c r="Y166" s="132"/>
      <c r="Z166" s="132"/>
      <c r="AA166" s="132"/>
      <c r="AB166" s="132"/>
      <c r="AC166" s="132"/>
      <c r="AD166" s="132"/>
      <c r="AE166" s="132"/>
      <c r="AF166" s="132"/>
      <c r="AG166" s="132"/>
      <c r="AH166" s="132"/>
      <c r="AI166" s="132"/>
      <c r="AJ166" s="132"/>
      <c r="AK166" s="132"/>
    </row>
    <row r="167" spans="1:37" s="130" customFormat="1" ht="13.5" x14ac:dyDescent="0.3">
      <c r="A167" s="344"/>
      <c r="B167" s="157" t="str">
        <f>B134</f>
        <v>Intitulé libre 4</v>
      </c>
      <c r="C167" s="132">
        <f t="shared" si="36"/>
        <v>0</v>
      </c>
      <c r="D167" s="132">
        <f t="shared" si="36"/>
        <v>0</v>
      </c>
      <c r="E167" s="132">
        <f t="shared" si="36"/>
        <v>0</v>
      </c>
      <c r="F167" s="263"/>
      <c r="G167" s="263"/>
      <c r="H167" s="263"/>
      <c r="I167" s="263"/>
      <c r="J167" s="263"/>
      <c r="K167" s="263"/>
      <c r="L167" s="263"/>
      <c r="M167" s="263"/>
      <c r="N167" s="263"/>
      <c r="O167" s="263"/>
      <c r="P167" s="263"/>
      <c r="Q167" s="132">
        <f t="shared" si="37"/>
        <v>0</v>
      </c>
      <c r="R167" s="132">
        <f t="shared" si="38"/>
        <v>0</v>
      </c>
      <c r="S167" s="132">
        <f t="shared" si="38"/>
        <v>0</v>
      </c>
      <c r="T167" s="132"/>
      <c r="U167" s="206"/>
      <c r="V167" s="206">
        <f t="shared" si="32"/>
        <v>162</v>
      </c>
      <c r="W167" s="206"/>
      <c r="X167" s="132"/>
      <c r="Y167" s="132"/>
      <c r="Z167" s="132"/>
      <c r="AA167" s="132"/>
      <c r="AB167" s="132"/>
      <c r="AC167" s="132"/>
      <c r="AD167" s="132"/>
      <c r="AE167" s="132"/>
      <c r="AF167" s="132"/>
      <c r="AG167" s="132"/>
      <c r="AH167" s="132"/>
      <c r="AI167" s="132"/>
      <c r="AJ167" s="132"/>
      <c r="AK167" s="132"/>
    </row>
    <row r="168" spans="1:37" s="130" customFormat="1" ht="13.5" x14ac:dyDescent="0.3">
      <c r="A168" s="344"/>
      <c r="B168" s="157" t="str">
        <f>B135</f>
        <v>Intitulé libre 5</v>
      </c>
      <c r="C168" s="132">
        <f t="shared" si="36"/>
        <v>0</v>
      </c>
      <c r="D168" s="132">
        <f t="shared" si="36"/>
        <v>0</v>
      </c>
      <c r="E168" s="132">
        <f t="shared" si="36"/>
        <v>0</v>
      </c>
      <c r="F168" s="263"/>
      <c r="G168" s="263"/>
      <c r="H168" s="263"/>
      <c r="I168" s="263"/>
      <c r="J168" s="263"/>
      <c r="K168" s="263"/>
      <c r="L168" s="263"/>
      <c r="M168" s="263"/>
      <c r="N168" s="263"/>
      <c r="O168" s="263"/>
      <c r="P168" s="263"/>
      <c r="Q168" s="132">
        <f t="shared" si="37"/>
        <v>0</v>
      </c>
      <c r="R168" s="132">
        <f t="shared" si="38"/>
        <v>0</v>
      </c>
      <c r="S168" s="132">
        <f t="shared" si="38"/>
        <v>0</v>
      </c>
      <c r="T168" s="132"/>
      <c r="U168" s="206"/>
      <c r="V168" s="206">
        <f t="shared" si="32"/>
        <v>163</v>
      </c>
      <c r="W168" s="206"/>
      <c r="X168" s="132"/>
      <c r="Y168" s="132"/>
      <c r="Z168" s="132"/>
      <c r="AA168" s="132"/>
      <c r="AB168" s="132"/>
      <c r="AC168" s="132"/>
      <c r="AD168" s="132"/>
      <c r="AE168" s="132"/>
      <c r="AF168" s="132"/>
      <c r="AG168" s="132"/>
      <c r="AH168" s="132"/>
      <c r="AI168" s="132"/>
      <c r="AJ168" s="132"/>
      <c r="AK168" s="132"/>
    </row>
    <row r="169" spans="1:37" s="130" customFormat="1" ht="14.25" thickBot="1" x14ac:dyDescent="0.35">
      <c r="A169" s="344"/>
      <c r="B169" s="264" t="s">
        <v>105</v>
      </c>
      <c r="C169" s="265">
        <f>SUM(C157:C168)</f>
        <v>0</v>
      </c>
      <c r="D169" s="265">
        <f>SUM(D157:D168)</f>
        <v>0</v>
      </c>
      <c r="E169" s="265">
        <f>SUM(E157:E168)</f>
        <v>0</v>
      </c>
      <c r="F169" s="265">
        <f t="shared" ref="F169:S169" si="39">SUM(F157:F168)</f>
        <v>0</v>
      </c>
      <c r="G169" s="265">
        <f t="shared" si="39"/>
        <v>0</v>
      </c>
      <c r="H169" s="265">
        <f t="shared" si="39"/>
        <v>0</v>
      </c>
      <c r="I169" s="265">
        <f t="shared" si="39"/>
        <v>0</v>
      </c>
      <c r="J169" s="265">
        <f t="shared" si="39"/>
        <v>0</v>
      </c>
      <c r="K169" s="265">
        <f t="shared" si="39"/>
        <v>0</v>
      </c>
      <c r="L169" s="265">
        <f t="shared" si="39"/>
        <v>0</v>
      </c>
      <c r="M169" s="265">
        <f t="shared" si="39"/>
        <v>0</v>
      </c>
      <c r="N169" s="265">
        <f t="shared" si="39"/>
        <v>0</v>
      </c>
      <c r="O169" s="265">
        <f t="shared" si="39"/>
        <v>0</v>
      </c>
      <c r="P169" s="265">
        <f t="shared" si="39"/>
        <v>0</v>
      </c>
      <c r="Q169" s="265">
        <f t="shared" si="39"/>
        <v>0</v>
      </c>
      <c r="R169" s="265">
        <f t="shared" si="39"/>
        <v>0</v>
      </c>
      <c r="S169" s="265">
        <f t="shared" si="39"/>
        <v>0</v>
      </c>
      <c r="T169" s="132"/>
      <c r="U169" s="206" t="str">
        <f>RIGHT(A138,4)&amp;"hors reseau"</f>
        <v>2023hors reseau</v>
      </c>
      <c r="V169" s="206">
        <f t="shared" si="32"/>
        <v>164</v>
      </c>
      <c r="W169" s="206"/>
      <c r="X169" s="132"/>
      <c r="Y169" s="132"/>
      <c r="Z169" s="132"/>
      <c r="AA169" s="132"/>
      <c r="AB169" s="132"/>
      <c r="AC169" s="132"/>
      <c r="AD169" s="132"/>
      <c r="AE169" s="132"/>
      <c r="AF169" s="132"/>
      <c r="AG169" s="132"/>
      <c r="AH169" s="132"/>
      <c r="AI169" s="132"/>
      <c r="AJ169" s="132"/>
      <c r="AK169" s="132"/>
    </row>
    <row r="170" spans="1:37" s="130" customFormat="1" ht="13.5" x14ac:dyDescent="0.3">
      <c r="C170" s="132"/>
      <c r="D170" s="132"/>
      <c r="E170" s="132"/>
      <c r="F170" s="132"/>
      <c r="G170" s="132"/>
      <c r="H170" s="132"/>
      <c r="I170" s="132"/>
      <c r="J170" s="132"/>
      <c r="K170" s="132"/>
      <c r="L170" s="132"/>
      <c r="M170" s="132"/>
      <c r="N170" s="132"/>
      <c r="O170" s="132"/>
      <c r="P170" s="132"/>
      <c r="Q170" s="132"/>
      <c r="R170" s="132"/>
      <c r="S170" s="132"/>
      <c r="T170" s="132"/>
      <c r="U170" s="206"/>
      <c r="V170" s="206"/>
      <c r="W170" s="206"/>
      <c r="X170" s="132"/>
      <c r="Y170" s="132"/>
      <c r="Z170" s="132"/>
      <c r="AA170" s="132"/>
      <c r="AB170" s="132"/>
      <c r="AC170" s="132"/>
      <c r="AD170" s="132"/>
      <c r="AE170" s="132"/>
      <c r="AF170" s="132"/>
      <c r="AG170" s="132"/>
      <c r="AH170" s="132"/>
      <c r="AI170" s="132"/>
      <c r="AJ170" s="132"/>
      <c r="AK170" s="132"/>
    </row>
    <row r="171" spans="1:37" s="130" customFormat="1" ht="13.5" x14ac:dyDescent="0.3">
      <c r="C171" s="132"/>
      <c r="D171" s="132"/>
      <c r="E171" s="132"/>
      <c r="F171" s="132"/>
      <c r="G171" s="132"/>
      <c r="H171" s="132"/>
      <c r="I171" s="132"/>
      <c r="J171" s="132"/>
      <c r="K171" s="132"/>
      <c r="L171" s="132"/>
      <c r="M171" s="132"/>
      <c r="N171" s="132"/>
      <c r="O171" s="132"/>
      <c r="P171" s="132"/>
      <c r="Q171" s="132"/>
      <c r="R171" s="132"/>
      <c r="S171" s="132"/>
      <c r="T171" s="132"/>
      <c r="U171" s="206"/>
      <c r="V171" s="206"/>
      <c r="W171" s="206"/>
      <c r="X171" s="132"/>
      <c r="Y171" s="132"/>
      <c r="Z171" s="132"/>
      <c r="AA171" s="132"/>
      <c r="AB171" s="132"/>
      <c r="AC171" s="132"/>
      <c r="AD171" s="132"/>
      <c r="AE171" s="132"/>
      <c r="AF171" s="132"/>
      <c r="AG171" s="132"/>
      <c r="AH171" s="132"/>
      <c r="AI171" s="132"/>
      <c r="AJ171" s="132"/>
      <c r="AK171" s="132"/>
    </row>
    <row r="172" spans="1:37" s="130" customFormat="1" ht="13.5" x14ac:dyDescent="0.3">
      <c r="C172" s="132"/>
      <c r="D172" s="132"/>
      <c r="E172" s="132"/>
      <c r="F172" s="132"/>
      <c r="G172" s="132"/>
      <c r="H172" s="132"/>
      <c r="I172" s="132"/>
      <c r="J172" s="132"/>
      <c r="K172" s="132"/>
      <c r="L172" s="132"/>
      <c r="M172" s="132"/>
      <c r="N172" s="132"/>
      <c r="O172" s="132"/>
      <c r="P172" s="132"/>
      <c r="Q172" s="132"/>
      <c r="R172" s="132"/>
      <c r="S172" s="132"/>
      <c r="T172" s="132"/>
      <c r="U172" s="206"/>
      <c r="V172" s="206"/>
      <c r="W172" s="206"/>
      <c r="X172" s="132"/>
      <c r="Y172" s="132"/>
      <c r="Z172" s="132"/>
      <c r="AA172" s="132"/>
      <c r="AB172" s="132"/>
      <c r="AC172" s="132"/>
      <c r="AD172" s="132"/>
      <c r="AE172" s="132"/>
      <c r="AF172" s="132"/>
      <c r="AG172" s="132"/>
      <c r="AH172" s="132"/>
      <c r="AI172" s="132"/>
      <c r="AJ172" s="132"/>
      <c r="AK172" s="132"/>
    </row>
    <row r="173" spans="1:37" s="130" customFormat="1" ht="13.5" x14ac:dyDescent="0.3">
      <c r="C173" s="132"/>
      <c r="D173" s="132"/>
      <c r="E173" s="132"/>
      <c r="F173" s="132"/>
      <c r="G173" s="132"/>
      <c r="H173" s="132"/>
      <c r="I173" s="132"/>
      <c r="J173" s="132"/>
      <c r="K173" s="132"/>
      <c r="L173" s="132"/>
      <c r="M173" s="132"/>
      <c r="N173" s="132"/>
      <c r="O173" s="132"/>
      <c r="P173" s="132"/>
      <c r="Q173" s="132"/>
      <c r="R173" s="132"/>
      <c r="S173" s="132"/>
      <c r="T173" s="132"/>
      <c r="U173" s="206"/>
      <c r="V173" s="206"/>
      <c r="W173" s="206"/>
      <c r="X173" s="132"/>
      <c r="Y173" s="132"/>
      <c r="Z173" s="132"/>
      <c r="AA173" s="132"/>
      <c r="AB173" s="132"/>
      <c r="AC173" s="132"/>
      <c r="AD173" s="132"/>
      <c r="AE173" s="132"/>
      <c r="AF173" s="132"/>
      <c r="AG173" s="132"/>
      <c r="AH173" s="132"/>
      <c r="AI173" s="132"/>
      <c r="AJ173" s="132"/>
      <c r="AK173" s="132"/>
    </row>
    <row r="174" spans="1:37" s="130" customFormat="1" ht="13.5" x14ac:dyDescent="0.3">
      <c r="C174" s="132"/>
      <c r="D174" s="132"/>
      <c r="E174" s="132"/>
      <c r="F174" s="132"/>
      <c r="G174" s="132"/>
      <c r="H174" s="132"/>
      <c r="I174" s="132"/>
      <c r="J174" s="132"/>
      <c r="K174" s="132"/>
      <c r="L174" s="132"/>
      <c r="M174" s="132"/>
      <c r="N174" s="132"/>
      <c r="O174" s="132"/>
      <c r="P174" s="132"/>
      <c r="Q174" s="132"/>
      <c r="R174" s="132"/>
      <c r="S174" s="132"/>
      <c r="T174" s="132"/>
      <c r="U174" s="206"/>
      <c r="V174" s="206"/>
      <c r="W174" s="206"/>
      <c r="X174" s="132"/>
      <c r="Y174" s="132"/>
      <c r="Z174" s="132"/>
      <c r="AA174" s="132"/>
      <c r="AB174" s="132"/>
      <c r="AC174" s="132"/>
      <c r="AD174" s="132"/>
      <c r="AE174" s="132"/>
      <c r="AF174" s="132"/>
      <c r="AG174" s="132"/>
      <c r="AH174" s="132"/>
      <c r="AI174" s="132"/>
      <c r="AJ174" s="132"/>
      <c r="AK174" s="132"/>
    </row>
    <row r="175" spans="1:37" s="130" customFormat="1" ht="13.5" x14ac:dyDescent="0.3">
      <c r="C175" s="132"/>
      <c r="D175" s="132"/>
      <c r="E175" s="132"/>
      <c r="F175" s="132"/>
      <c r="G175" s="132"/>
      <c r="H175" s="132"/>
      <c r="I175" s="132"/>
      <c r="J175" s="132"/>
      <c r="K175" s="132"/>
      <c r="L175" s="132"/>
      <c r="M175" s="132"/>
      <c r="N175" s="132"/>
      <c r="O175" s="132"/>
      <c r="P175" s="132"/>
      <c r="Q175" s="132"/>
      <c r="R175" s="132"/>
      <c r="S175" s="132"/>
      <c r="T175" s="132"/>
      <c r="U175" s="206"/>
      <c r="V175" s="206"/>
      <c r="W175" s="206"/>
      <c r="X175" s="132"/>
      <c r="Y175" s="132"/>
      <c r="Z175" s="132"/>
      <c r="AA175" s="132"/>
      <c r="AB175" s="132"/>
      <c r="AC175" s="132"/>
      <c r="AD175" s="132"/>
      <c r="AE175" s="132"/>
      <c r="AF175" s="132"/>
      <c r="AG175" s="132"/>
      <c r="AH175" s="132"/>
      <c r="AI175" s="132"/>
      <c r="AJ175" s="132"/>
      <c r="AK175" s="132"/>
    </row>
    <row r="176" spans="1:37" s="130" customFormat="1" ht="13.5" x14ac:dyDescent="0.3">
      <c r="C176" s="132"/>
      <c r="D176" s="132"/>
      <c r="E176" s="132"/>
      <c r="F176" s="132"/>
      <c r="G176" s="132"/>
      <c r="H176" s="132"/>
      <c r="I176" s="132"/>
      <c r="J176" s="132"/>
      <c r="K176" s="132"/>
      <c r="L176" s="132"/>
      <c r="M176" s="132"/>
      <c r="N176" s="132"/>
      <c r="O176" s="132"/>
      <c r="P176" s="132"/>
      <c r="Q176" s="132"/>
      <c r="R176" s="132"/>
      <c r="S176" s="132"/>
      <c r="T176" s="132"/>
      <c r="U176" s="206"/>
      <c r="V176" s="206"/>
      <c r="W176" s="206"/>
      <c r="X176" s="132"/>
      <c r="Y176" s="132"/>
      <c r="Z176" s="132"/>
      <c r="AA176" s="132"/>
      <c r="AB176" s="132"/>
      <c r="AC176" s="132"/>
      <c r="AD176" s="132"/>
      <c r="AE176" s="132"/>
      <c r="AF176" s="132"/>
      <c r="AG176" s="132"/>
      <c r="AH176" s="132"/>
      <c r="AI176" s="132"/>
      <c r="AJ176" s="132"/>
      <c r="AK176" s="132"/>
    </row>
    <row r="177" spans="3:37" s="130" customFormat="1" ht="13.5" x14ac:dyDescent="0.3">
      <c r="C177" s="132"/>
      <c r="D177" s="132"/>
      <c r="E177" s="132"/>
      <c r="F177" s="132"/>
      <c r="G177" s="132"/>
      <c r="H177" s="132"/>
      <c r="I177" s="132"/>
      <c r="J177" s="132"/>
      <c r="K177" s="132"/>
      <c r="L177" s="132"/>
      <c r="M177" s="132"/>
      <c r="N177" s="132"/>
      <c r="O177" s="132"/>
      <c r="P177" s="132"/>
      <c r="Q177" s="132"/>
      <c r="R177" s="132"/>
      <c r="S177" s="132"/>
      <c r="T177" s="132"/>
      <c r="U177" s="206"/>
      <c r="V177" s="206"/>
      <c r="W177" s="206"/>
      <c r="X177" s="132"/>
      <c r="Y177" s="132"/>
      <c r="Z177" s="132"/>
      <c r="AA177" s="132"/>
      <c r="AB177" s="132"/>
      <c r="AC177" s="132"/>
      <c r="AD177" s="132"/>
      <c r="AE177" s="132"/>
      <c r="AF177" s="132"/>
      <c r="AG177" s="132"/>
      <c r="AH177" s="132"/>
      <c r="AI177" s="132"/>
      <c r="AJ177" s="132"/>
      <c r="AK177" s="132"/>
    </row>
    <row r="178" spans="3:37" s="130" customFormat="1" ht="13.5" x14ac:dyDescent="0.3">
      <c r="C178" s="132"/>
      <c r="D178" s="132"/>
      <c r="E178" s="132"/>
      <c r="F178" s="132"/>
      <c r="G178" s="132"/>
      <c r="H178" s="132"/>
      <c r="I178" s="132"/>
      <c r="J178" s="132"/>
      <c r="K178" s="132"/>
      <c r="L178" s="132"/>
      <c r="M178" s="132"/>
      <c r="N178" s="132"/>
      <c r="O178" s="132"/>
      <c r="P178" s="132"/>
      <c r="Q178" s="132"/>
      <c r="R178" s="132"/>
      <c r="S178" s="132"/>
      <c r="T178" s="132"/>
      <c r="U178" s="206"/>
      <c r="V178" s="206"/>
      <c r="W178" s="206"/>
      <c r="X178" s="132"/>
      <c r="Y178" s="132"/>
      <c r="Z178" s="132"/>
      <c r="AA178" s="132"/>
      <c r="AB178" s="132"/>
      <c r="AC178" s="132"/>
      <c r="AD178" s="132"/>
      <c r="AE178" s="132"/>
      <c r="AF178" s="132"/>
      <c r="AG178" s="132"/>
      <c r="AH178" s="132"/>
      <c r="AI178" s="132"/>
      <c r="AJ178" s="132"/>
      <c r="AK178" s="132"/>
    </row>
    <row r="179" spans="3:37" s="130" customFormat="1" ht="13.5" x14ac:dyDescent="0.3">
      <c r="C179" s="132"/>
      <c r="D179" s="132"/>
      <c r="E179" s="132"/>
      <c r="F179" s="132"/>
      <c r="G179" s="132"/>
      <c r="H179" s="132"/>
      <c r="I179" s="132"/>
      <c r="J179" s="132"/>
      <c r="K179" s="132"/>
      <c r="L179" s="132"/>
      <c r="M179" s="132"/>
      <c r="N179" s="132"/>
      <c r="O179" s="132"/>
      <c r="P179" s="132"/>
      <c r="Q179" s="132"/>
      <c r="R179" s="132"/>
      <c r="S179" s="132"/>
      <c r="T179" s="132"/>
      <c r="U179" s="206"/>
      <c r="V179" s="206"/>
      <c r="W179" s="206"/>
      <c r="X179" s="132"/>
      <c r="Y179" s="132"/>
      <c r="Z179" s="132"/>
      <c r="AA179" s="132"/>
      <c r="AB179" s="132"/>
      <c r="AC179" s="132"/>
      <c r="AD179" s="132"/>
      <c r="AE179" s="132"/>
      <c r="AF179" s="132"/>
      <c r="AG179" s="132"/>
      <c r="AH179" s="132"/>
      <c r="AI179" s="132"/>
      <c r="AJ179" s="132"/>
      <c r="AK179" s="132"/>
    </row>
    <row r="180" spans="3:37" s="130" customFormat="1" ht="13.5" x14ac:dyDescent="0.3">
      <c r="C180" s="132"/>
      <c r="D180" s="132"/>
      <c r="E180" s="132"/>
      <c r="F180" s="132"/>
      <c r="G180" s="132"/>
      <c r="H180" s="132"/>
      <c r="I180" s="132"/>
      <c r="J180" s="132"/>
      <c r="K180" s="132"/>
      <c r="L180" s="132"/>
      <c r="M180" s="132"/>
      <c r="N180" s="132"/>
      <c r="O180" s="132"/>
      <c r="P180" s="132"/>
      <c r="Q180" s="132"/>
      <c r="R180" s="132"/>
      <c r="S180" s="132"/>
      <c r="T180" s="132"/>
      <c r="U180" s="206"/>
      <c r="V180" s="206"/>
      <c r="W180" s="206"/>
      <c r="X180" s="132"/>
      <c r="Y180" s="132"/>
      <c r="Z180" s="132"/>
      <c r="AA180" s="132"/>
      <c r="AB180" s="132"/>
      <c r="AC180" s="132"/>
      <c r="AD180" s="132"/>
      <c r="AE180" s="132"/>
      <c r="AF180" s="132"/>
      <c r="AG180" s="132"/>
      <c r="AH180" s="132"/>
      <c r="AI180" s="132"/>
      <c r="AJ180" s="132"/>
      <c r="AK180" s="132"/>
    </row>
    <row r="181" spans="3:37" s="130" customFormat="1" ht="13.5" x14ac:dyDescent="0.3">
      <c r="C181" s="132"/>
      <c r="D181" s="132"/>
      <c r="E181" s="132"/>
      <c r="F181" s="132"/>
      <c r="G181" s="132"/>
      <c r="H181" s="132"/>
      <c r="I181" s="132"/>
      <c r="J181" s="132"/>
      <c r="K181" s="132"/>
      <c r="L181" s="132"/>
      <c r="M181" s="132"/>
      <c r="N181" s="132"/>
      <c r="O181" s="132"/>
      <c r="P181" s="132"/>
      <c r="Q181" s="132"/>
      <c r="R181" s="132"/>
      <c r="S181" s="132"/>
      <c r="T181" s="132"/>
      <c r="U181" s="206"/>
      <c r="V181" s="206"/>
      <c r="W181" s="206"/>
      <c r="X181" s="132"/>
      <c r="Y181" s="132"/>
      <c r="Z181" s="132"/>
      <c r="AA181" s="132"/>
      <c r="AB181" s="132"/>
      <c r="AC181" s="132"/>
      <c r="AD181" s="132"/>
      <c r="AE181" s="132"/>
      <c r="AF181" s="132"/>
      <c r="AG181" s="132"/>
      <c r="AH181" s="132"/>
      <c r="AI181" s="132"/>
      <c r="AJ181" s="132"/>
      <c r="AK181" s="132"/>
    </row>
    <row r="182" spans="3:37" s="130" customFormat="1" ht="13.5" x14ac:dyDescent="0.3">
      <c r="C182" s="132"/>
      <c r="D182" s="132"/>
      <c r="E182" s="132"/>
      <c r="F182" s="132"/>
      <c r="G182" s="132"/>
      <c r="H182" s="132"/>
      <c r="I182" s="132"/>
      <c r="J182" s="132"/>
      <c r="K182" s="132"/>
      <c r="L182" s="132"/>
      <c r="M182" s="132"/>
      <c r="N182" s="132"/>
      <c r="O182" s="132"/>
      <c r="P182" s="132"/>
      <c r="Q182" s="132"/>
      <c r="R182" s="132"/>
      <c r="S182" s="132"/>
      <c r="T182" s="132"/>
      <c r="U182" s="206"/>
      <c r="V182" s="206"/>
      <c r="W182" s="206"/>
      <c r="X182" s="132"/>
      <c r="Y182" s="132"/>
      <c r="Z182" s="132"/>
      <c r="AA182" s="132"/>
      <c r="AB182" s="132"/>
      <c r="AC182" s="132"/>
      <c r="AD182" s="132"/>
      <c r="AE182" s="132"/>
      <c r="AF182" s="132"/>
      <c r="AG182" s="132"/>
      <c r="AH182" s="132"/>
      <c r="AI182" s="132"/>
      <c r="AJ182" s="132"/>
      <c r="AK182" s="132"/>
    </row>
    <row r="183" spans="3:37" s="130" customFormat="1" ht="13.5" x14ac:dyDescent="0.3">
      <c r="C183" s="132"/>
      <c r="D183" s="132"/>
      <c r="E183" s="132"/>
      <c r="F183" s="132"/>
      <c r="G183" s="132"/>
      <c r="H183" s="132"/>
      <c r="I183" s="132"/>
      <c r="J183" s="132"/>
      <c r="K183" s="132"/>
      <c r="L183" s="132"/>
      <c r="M183" s="132"/>
      <c r="N183" s="132"/>
      <c r="O183" s="132"/>
      <c r="P183" s="132"/>
      <c r="Q183" s="132"/>
      <c r="R183" s="132"/>
      <c r="S183" s="132"/>
      <c r="T183" s="132"/>
      <c r="U183" s="206"/>
      <c r="V183" s="206"/>
      <c r="W183" s="206"/>
      <c r="X183" s="132"/>
      <c r="Y183" s="132"/>
      <c r="Z183" s="132"/>
      <c r="AA183" s="132"/>
      <c r="AB183" s="132"/>
      <c r="AC183" s="132"/>
      <c r="AD183" s="132"/>
      <c r="AE183" s="132"/>
      <c r="AF183" s="132"/>
      <c r="AG183" s="132"/>
      <c r="AH183" s="132"/>
      <c r="AI183" s="132"/>
      <c r="AJ183" s="132"/>
      <c r="AK183" s="132"/>
    </row>
    <row r="184" spans="3:37" s="130" customFormat="1" ht="13.5" x14ac:dyDescent="0.3">
      <c r="C184" s="132"/>
      <c r="D184" s="132"/>
      <c r="E184" s="132"/>
      <c r="F184" s="132"/>
      <c r="G184" s="132"/>
      <c r="H184" s="132"/>
      <c r="I184" s="132"/>
      <c r="J184" s="132"/>
      <c r="K184" s="132"/>
      <c r="L184" s="132"/>
      <c r="M184" s="132"/>
      <c r="N184" s="132"/>
      <c r="O184" s="132"/>
      <c r="P184" s="132"/>
      <c r="Q184" s="132"/>
      <c r="R184" s="132"/>
      <c r="S184" s="132"/>
      <c r="T184" s="132"/>
      <c r="U184" s="206"/>
      <c r="V184" s="206"/>
      <c r="W184" s="206"/>
      <c r="X184" s="132"/>
      <c r="Y184" s="132"/>
      <c r="Z184" s="132"/>
      <c r="AA184" s="132"/>
      <c r="AB184" s="132"/>
      <c r="AC184" s="132"/>
      <c r="AD184" s="132"/>
      <c r="AE184" s="132"/>
      <c r="AF184" s="132"/>
      <c r="AG184" s="132"/>
      <c r="AH184" s="132"/>
      <c r="AI184" s="132"/>
      <c r="AJ184" s="132"/>
      <c r="AK184" s="132"/>
    </row>
    <row r="185" spans="3:37" s="130" customFormat="1" ht="13.5" x14ac:dyDescent="0.3">
      <c r="C185" s="132"/>
      <c r="D185" s="132"/>
      <c r="E185" s="132"/>
      <c r="F185" s="132"/>
      <c r="G185" s="132"/>
      <c r="H185" s="132"/>
      <c r="I185" s="132"/>
      <c r="J185" s="132"/>
      <c r="K185" s="132"/>
      <c r="L185" s="132"/>
      <c r="M185" s="132"/>
      <c r="N185" s="132"/>
      <c r="O185" s="132"/>
      <c r="P185" s="132"/>
      <c r="Q185" s="132"/>
      <c r="R185" s="132"/>
      <c r="S185" s="132"/>
      <c r="T185" s="132"/>
      <c r="U185" s="206"/>
      <c r="V185" s="206"/>
      <c r="W185" s="206"/>
      <c r="X185" s="132"/>
      <c r="Y185" s="132"/>
      <c r="Z185" s="132"/>
      <c r="AA185" s="132"/>
      <c r="AB185" s="132"/>
      <c r="AC185" s="132"/>
      <c r="AD185" s="132"/>
      <c r="AE185" s="132"/>
      <c r="AF185" s="132"/>
      <c r="AG185" s="132"/>
      <c r="AH185" s="132"/>
      <c r="AI185" s="132"/>
      <c r="AJ185" s="132"/>
      <c r="AK185" s="132"/>
    </row>
    <row r="186" spans="3:37" s="130" customFormat="1" ht="13.5" x14ac:dyDescent="0.3">
      <c r="C186" s="132"/>
      <c r="D186" s="132"/>
      <c r="E186" s="132"/>
      <c r="F186" s="132"/>
      <c r="G186" s="132"/>
      <c r="H186" s="132"/>
      <c r="I186" s="132"/>
      <c r="J186" s="132"/>
      <c r="K186" s="132"/>
      <c r="L186" s="132"/>
      <c r="M186" s="132"/>
      <c r="N186" s="132"/>
      <c r="O186" s="132"/>
      <c r="P186" s="132"/>
      <c r="Q186" s="132"/>
      <c r="R186" s="132"/>
      <c r="S186" s="132"/>
      <c r="T186" s="132"/>
      <c r="U186" s="206"/>
      <c r="V186" s="206"/>
      <c r="W186" s="206"/>
      <c r="X186" s="132"/>
      <c r="Y186" s="132"/>
      <c r="Z186" s="132"/>
      <c r="AA186" s="132"/>
      <c r="AB186" s="132"/>
      <c r="AC186" s="132"/>
      <c r="AD186" s="132"/>
      <c r="AE186" s="132"/>
      <c r="AF186" s="132"/>
      <c r="AG186" s="132"/>
      <c r="AH186" s="132"/>
      <c r="AI186" s="132"/>
      <c r="AJ186" s="132"/>
      <c r="AK186" s="132"/>
    </row>
    <row r="187" spans="3:37" s="130" customFormat="1" ht="13.5" x14ac:dyDescent="0.3">
      <c r="C187" s="132"/>
      <c r="D187" s="132"/>
      <c r="E187" s="132"/>
      <c r="F187" s="132"/>
      <c r="G187" s="132"/>
      <c r="H187" s="132"/>
      <c r="I187" s="132"/>
      <c r="J187" s="132"/>
      <c r="K187" s="132"/>
      <c r="L187" s="132"/>
      <c r="M187" s="132"/>
      <c r="N187" s="132"/>
      <c r="O187" s="132"/>
      <c r="P187" s="132"/>
      <c r="Q187" s="132"/>
      <c r="R187" s="132"/>
      <c r="S187" s="132"/>
      <c r="T187" s="132"/>
      <c r="U187" s="206"/>
      <c r="V187" s="206"/>
      <c r="W187" s="206"/>
      <c r="X187" s="132"/>
      <c r="Y187" s="132"/>
      <c r="Z187" s="132"/>
      <c r="AA187" s="132"/>
      <c r="AB187" s="132"/>
      <c r="AC187" s="132"/>
      <c r="AD187" s="132"/>
      <c r="AE187" s="132"/>
      <c r="AF187" s="132"/>
      <c r="AG187" s="132"/>
      <c r="AH187" s="132"/>
      <c r="AI187" s="132"/>
      <c r="AJ187" s="132"/>
      <c r="AK187" s="132"/>
    </row>
    <row r="188" spans="3:37" s="130" customFormat="1" ht="13.5" x14ac:dyDescent="0.3">
      <c r="C188" s="132"/>
      <c r="D188" s="132"/>
      <c r="E188" s="132"/>
      <c r="F188" s="132"/>
      <c r="G188" s="132"/>
      <c r="H188" s="132"/>
      <c r="I188" s="132"/>
      <c r="J188" s="132"/>
      <c r="K188" s="132"/>
      <c r="L188" s="132"/>
      <c r="M188" s="132"/>
      <c r="N188" s="132"/>
      <c r="O188" s="132"/>
      <c r="P188" s="132"/>
      <c r="Q188" s="132"/>
      <c r="R188" s="132"/>
      <c r="S188" s="132"/>
      <c r="T188" s="132"/>
      <c r="U188" s="206"/>
      <c r="V188" s="206"/>
      <c r="W188" s="206"/>
      <c r="X188" s="132"/>
      <c r="Y188" s="132"/>
      <c r="Z188" s="132"/>
      <c r="AA188" s="132"/>
      <c r="AB188" s="132"/>
      <c r="AC188" s="132"/>
      <c r="AD188" s="132"/>
      <c r="AE188" s="132"/>
      <c r="AF188" s="132"/>
      <c r="AG188" s="132"/>
      <c r="AH188" s="132"/>
      <c r="AI188" s="132"/>
      <c r="AJ188" s="132"/>
      <c r="AK188" s="132"/>
    </row>
    <row r="189" spans="3:37" s="130" customFormat="1" ht="13.5" x14ac:dyDescent="0.3">
      <c r="C189" s="132"/>
      <c r="D189" s="132"/>
      <c r="E189" s="132"/>
      <c r="F189" s="132"/>
      <c r="G189" s="132"/>
      <c r="H189" s="132"/>
      <c r="I189" s="132"/>
      <c r="J189" s="132"/>
      <c r="K189" s="132"/>
      <c r="L189" s="132"/>
      <c r="M189" s="132"/>
      <c r="N189" s="132"/>
      <c r="O189" s="132"/>
      <c r="P189" s="132"/>
      <c r="Q189" s="132"/>
      <c r="R189" s="132"/>
      <c r="S189" s="132"/>
      <c r="T189" s="132"/>
      <c r="U189" s="206"/>
      <c r="V189" s="206"/>
      <c r="W189" s="206"/>
      <c r="X189" s="132"/>
      <c r="Y189" s="132"/>
      <c r="Z189" s="132"/>
      <c r="AA189" s="132"/>
      <c r="AB189" s="132"/>
      <c r="AC189" s="132"/>
      <c r="AD189" s="132"/>
      <c r="AE189" s="132"/>
      <c r="AF189" s="132"/>
      <c r="AG189" s="132"/>
      <c r="AH189" s="132"/>
      <c r="AI189" s="132"/>
      <c r="AJ189" s="132"/>
      <c r="AK189" s="132"/>
    </row>
    <row r="190" spans="3:37" s="130" customFormat="1" ht="13.5" x14ac:dyDescent="0.3">
      <c r="C190" s="132"/>
      <c r="D190" s="132"/>
      <c r="E190" s="132"/>
      <c r="F190" s="132"/>
      <c r="G190" s="132"/>
      <c r="H190" s="132"/>
      <c r="I190" s="132"/>
      <c r="J190" s="132"/>
      <c r="K190" s="132"/>
      <c r="L190" s="132"/>
      <c r="M190" s="132"/>
      <c r="N190" s="132"/>
      <c r="O190" s="132"/>
      <c r="P190" s="132"/>
      <c r="Q190" s="132"/>
      <c r="R190" s="132"/>
      <c r="S190" s="132"/>
      <c r="T190" s="132"/>
      <c r="U190" s="206"/>
      <c r="V190" s="206"/>
      <c r="W190" s="206"/>
      <c r="X190" s="132"/>
      <c r="Y190" s="132"/>
      <c r="Z190" s="132"/>
      <c r="AA190" s="132"/>
      <c r="AB190" s="132"/>
      <c r="AC190" s="132"/>
      <c r="AD190" s="132"/>
      <c r="AE190" s="132"/>
      <c r="AF190" s="132"/>
      <c r="AG190" s="132"/>
      <c r="AH190" s="132"/>
      <c r="AI190" s="132"/>
      <c r="AJ190" s="132"/>
      <c r="AK190" s="132"/>
    </row>
    <row r="191" spans="3:37" s="130" customFormat="1" ht="13.5" x14ac:dyDescent="0.3">
      <c r="C191" s="132"/>
      <c r="D191" s="132"/>
      <c r="E191" s="132"/>
      <c r="F191" s="132"/>
      <c r="G191" s="132"/>
      <c r="H191" s="132"/>
      <c r="I191" s="132"/>
      <c r="J191" s="132"/>
      <c r="K191" s="132"/>
      <c r="L191" s="132"/>
      <c r="M191" s="132"/>
      <c r="N191" s="132"/>
      <c r="O191" s="132"/>
      <c r="P191" s="132"/>
      <c r="Q191" s="132"/>
      <c r="R191" s="132"/>
      <c r="S191" s="132"/>
      <c r="T191" s="132"/>
      <c r="U191" s="206"/>
      <c r="V191" s="206"/>
      <c r="W191" s="206"/>
      <c r="X191" s="132"/>
      <c r="Y191" s="132"/>
      <c r="Z191" s="132"/>
      <c r="AA191" s="132"/>
      <c r="AB191" s="132"/>
      <c r="AC191" s="132"/>
      <c r="AD191" s="132"/>
      <c r="AE191" s="132"/>
      <c r="AF191" s="132"/>
      <c r="AG191" s="132"/>
      <c r="AH191" s="132"/>
      <c r="AI191" s="132"/>
      <c r="AJ191" s="132"/>
      <c r="AK191" s="132"/>
    </row>
    <row r="192" spans="3:37" s="130" customFormat="1" ht="13.5" x14ac:dyDescent="0.3">
      <c r="C192" s="132"/>
      <c r="D192" s="132"/>
      <c r="E192" s="132"/>
      <c r="F192" s="132"/>
      <c r="G192" s="132"/>
      <c r="H192" s="132"/>
      <c r="I192" s="132"/>
      <c r="J192" s="132"/>
      <c r="K192" s="132"/>
      <c r="L192" s="132"/>
      <c r="M192" s="132"/>
      <c r="N192" s="132"/>
      <c r="O192" s="132"/>
      <c r="P192" s="132"/>
      <c r="Q192" s="132"/>
      <c r="R192" s="132"/>
      <c r="S192" s="132"/>
      <c r="T192" s="132"/>
      <c r="U192" s="206"/>
      <c r="V192" s="206"/>
      <c r="W192" s="206"/>
      <c r="X192" s="132"/>
      <c r="Y192" s="132"/>
      <c r="Z192" s="132"/>
      <c r="AA192" s="132"/>
      <c r="AB192" s="132"/>
      <c r="AC192" s="132"/>
      <c r="AD192" s="132"/>
      <c r="AE192" s="132"/>
      <c r="AF192" s="132"/>
      <c r="AG192" s="132"/>
      <c r="AH192" s="132"/>
      <c r="AI192" s="132"/>
      <c r="AJ192" s="132"/>
      <c r="AK192" s="132"/>
    </row>
    <row r="193" spans="3:37" s="130" customFormat="1" ht="13.5" x14ac:dyDescent="0.3">
      <c r="C193" s="132"/>
      <c r="D193" s="132"/>
      <c r="E193" s="132"/>
      <c r="F193" s="132"/>
      <c r="G193" s="132"/>
      <c r="H193" s="132"/>
      <c r="I193" s="132"/>
      <c r="J193" s="132"/>
      <c r="K193" s="132"/>
      <c r="L193" s="132"/>
      <c r="M193" s="132"/>
      <c r="N193" s="132"/>
      <c r="O193" s="132"/>
      <c r="P193" s="132"/>
      <c r="Q193" s="132"/>
      <c r="R193" s="132"/>
      <c r="S193" s="132"/>
      <c r="T193" s="132"/>
      <c r="U193" s="206"/>
      <c r="V193" s="206"/>
      <c r="W193" s="206"/>
      <c r="X193" s="132"/>
      <c r="Y193" s="132"/>
      <c r="Z193" s="132"/>
      <c r="AA193" s="132"/>
      <c r="AB193" s="132"/>
      <c r="AC193" s="132"/>
      <c r="AD193" s="132"/>
      <c r="AE193" s="132"/>
      <c r="AF193" s="132"/>
      <c r="AG193" s="132"/>
      <c r="AH193" s="132"/>
      <c r="AI193" s="132"/>
      <c r="AJ193" s="132"/>
      <c r="AK193" s="132"/>
    </row>
    <row r="194" spans="3:37" s="130" customFormat="1" ht="13.5" x14ac:dyDescent="0.3">
      <c r="C194" s="132"/>
      <c r="D194" s="132"/>
      <c r="E194" s="132"/>
      <c r="F194" s="132"/>
      <c r="G194" s="132"/>
      <c r="H194" s="132"/>
      <c r="I194" s="132"/>
      <c r="J194" s="132"/>
      <c r="K194" s="132"/>
      <c r="L194" s="132"/>
      <c r="M194" s="132"/>
      <c r="N194" s="132"/>
      <c r="O194" s="132"/>
      <c r="P194" s="132"/>
      <c r="Q194" s="132"/>
      <c r="R194" s="132"/>
      <c r="S194" s="132"/>
      <c r="T194" s="132"/>
      <c r="U194" s="206"/>
      <c r="V194" s="206"/>
      <c r="W194" s="206"/>
      <c r="X194" s="132"/>
      <c r="Y194" s="132"/>
      <c r="Z194" s="132"/>
      <c r="AA194" s="132"/>
      <c r="AB194" s="132"/>
      <c r="AC194" s="132"/>
      <c r="AD194" s="132"/>
      <c r="AE194" s="132"/>
      <c r="AF194" s="132"/>
      <c r="AG194" s="132"/>
      <c r="AH194" s="132"/>
      <c r="AI194" s="132"/>
      <c r="AJ194" s="132"/>
      <c r="AK194" s="132"/>
    </row>
    <row r="195" spans="3:37" s="130" customFormat="1" ht="13.5" x14ac:dyDescent="0.3">
      <c r="C195" s="132"/>
      <c r="D195" s="132"/>
      <c r="E195" s="132"/>
      <c r="F195" s="132"/>
      <c r="G195" s="132"/>
      <c r="H195" s="132"/>
      <c r="I195" s="132"/>
      <c r="J195" s="132"/>
      <c r="K195" s="132"/>
      <c r="L195" s="132"/>
      <c r="M195" s="132"/>
      <c r="N195" s="132"/>
      <c r="O195" s="132"/>
      <c r="P195" s="132"/>
      <c r="Q195" s="132"/>
      <c r="R195" s="132"/>
      <c r="S195" s="132"/>
      <c r="T195" s="132"/>
      <c r="U195" s="206"/>
      <c r="V195" s="206"/>
      <c r="W195" s="206"/>
      <c r="X195" s="132"/>
      <c r="Y195" s="132"/>
      <c r="Z195" s="132"/>
      <c r="AA195" s="132"/>
      <c r="AB195" s="132"/>
      <c r="AC195" s="132"/>
      <c r="AD195" s="132"/>
      <c r="AE195" s="132"/>
      <c r="AF195" s="132"/>
      <c r="AG195" s="132"/>
      <c r="AH195" s="132"/>
      <c r="AI195" s="132"/>
      <c r="AJ195" s="132"/>
      <c r="AK195" s="132"/>
    </row>
    <row r="196" spans="3:37" s="130" customFormat="1" ht="13.5" x14ac:dyDescent="0.3">
      <c r="C196" s="132"/>
      <c r="D196" s="132"/>
      <c r="E196" s="132"/>
      <c r="F196" s="132"/>
      <c r="G196" s="132"/>
      <c r="H196" s="132"/>
      <c r="I196" s="132"/>
      <c r="J196" s="132"/>
      <c r="K196" s="132"/>
      <c r="L196" s="132"/>
      <c r="M196" s="132"/>
      <c r="N196" s="132"/>
      <c r="O196" s="132"/>
      <c r="P196" s="132"/>
      <c r="Q196" s="132"/>
      <c r="R196" s="132"/>
      <c r="S196" s="132"/>
      <c r="T196" s="132"/>
      <c r="U196" s="206"/>
      <c r="V196" s="206"/>
      <c r="W196" s="206"/>
      <c r="X196" s="132"/>
      <c r="Y196" s="132"/>
      <c r="Z196" s="132"/>
      <c r="AA196" s="132"/>
      <c r="AB196" s="132"/>
      <c r="AC196" s="132"/>
      <c r="AD196" s="132"/>
      <c r="AE196" s="132"/>
      <c r="AF196" s="132"/>
      <c r="AG196" s="132"/>
      <c r="AH196" s="132"/>
      <c r="AI196" s="132"/>
      <c r="AJ196" s="132"/>
      <c r="AK196" s="132"/>
    </row>
    <row r="197" spans="3:37" s="130" customFormat="1" ht="13.5" x14ac:dyDescent="0.3">
      <c r="C197" s="132"/>
      <c r="D197" s="132"/>
      <c r="E197" s="132"/>
      <c r="F197" s="132"/>
      <c r="G197" s="132"/>
      <c r="H197" s="132"/>
      <c r="I197" s="132"/>
      <c r="J197" s="132"/>
      <c r="K197" s="132"/>
      <c r="L197" s="132"/>
      <c r="M197" s="132"/>
      <c r="N197" s="132"/>
      <c r="O197" s="132"/>
      <c r="P197" s="132"/>
      <c r="Q197" s="132"/>
      <c r="R197" s="132"/>
      <c r="S197" s="132"/>
      <c r="T197" s="132"/>
      <c r="U197" s="206"/>
      <c r="V197" s="206"/>
      <c r="W197" s="206"/>
      <c r="X197" s="132"/>
      <c r="Y197" s="132"/>
      <c r="Z197" s="132"/>
      <c r="AA197" s="132"/>
      <c r="AB197" s="132"/>
      <c r="AC197" s="132"/>
      <c r="AD197" s="132"/>
      <c r="AE197" s="132"/>
      <c r="AF197" s="132"/>
      <c r="AG197" s="132"/>
      <c r="AH197" s="132"/>
      <c r="AI197" s="132"/>
      <c r="AJ197" s="132"/>
      <c r="AK197" s="132"/>
    </row>
    <row r="198" spans="3:37" s="130" customFormat="1" ht="13.5" x14ac:dyDescent="0.3">
      <c r="C198" s="132"/>
      <c r="D198" s="132"/>
      <c r="E198" s="132"/>
      <c r="F198" s="132"/>
      <c r="G198" s="132"/>
      <c r="H198" s="132"/>
      <c r="I198" s="132"/>
      <c r="J198" s="132"/>
      <c r="K198" s="132"/>
      <c r="L198" s="132"/>
      <c r="M198" s="132"/>
      <c r="N198" s="132"/>
      <c r="O198" s="132"/>
      <c r="P198" s="132"/>
      <c r="Q198" s="132"/>
      <c r="R198" s="132"/>
      <c r="S198" s="132"/>
      <c r="T198" s="132"/>
      <c r="U198" s="206"/>
      <c r="V198" s="206"/>
      <c r="W198" s="206"/>
      <c r="X198" s="132"/>
      <c r="Y198" s="132"/>
      <c r="Z198" s="132"/>
      <c r="AA198" s="132"/>
      <c r="AB198" s="132"/>
      <c r="AC198" s="132"/>
      <c r="AD198" s="132"/>
      <c r="AE198" s="132"/>
      <c r="AF198" s="132"/>
      <c r="AG198" s="132"/>
      <c r="AH198" s="132"/>
      <c r="AI198" s="132"/>
      <c r="AJ198" s="132"/>
      <c r="AK198" s="132"/>
    </row>
    <row r="199" spans="3:37" s="130" customFormat="1" ht="13.5" x14ac:dyDescent="0.3">
      <c r="C199" s="132"/>
      <c r="D199" s="132"/>
      <c r="E199" s="132"/>
      <c r="F199" s="132"/>
      <c r="G199" s="132"/>
      <c r="H199" s="132"/>
      <c r="I199" s="132"/>
      <c r="J199" s="132"/>
      <c r="K199" s="132"/>
      <c r="L199" s="132"/>
      <c r="M199" s="132"/>
      <c r="N199" s="132"/>
      <c r="O199" s="132"/>
      <c r="P199" s="132"/>
      <c r="Q199" s="132"/>
      <c r="R199" s="132"/>
      <c r="S199" s="132"/>
      <c r="T199" s="132"/>
      <c r="U199" s="206"/>
      <c r="V199" s="206"/>
      <c r="W199" s="206"/>
      <c r="X199" s="132"/>
      <c r="Y199" s="132"/>
      <c r="Z199" s="132"/>
      <c r="AA199" s="132"/>
      <c r="AB199" s="132"/>
      <c r="AC199" s="132"/>
      <c r="AD199" s="132"/>
      <c r="AE199" s="132"/>
      <c r="AF199" s="132"/>
      <c r="AG199" s="132"/>
      <c r="AH199" s="132"/>
      <c r="AI199" s="132"/>
      <c r="AJ199" s="132"/>
      <c r="AK199" s="132"/>
    </row>
    <row r="200" spans="3:37" s="130" customFormat="1" ht="13.5" x14ac:dyDescent="0.3">
      <c r="C200" s="132"/>
      <c r="D200" s="132"/>
      <c r="E200" s="132"/>
      <c r="F200" s="132"/>
      <c r="G200" s="132"/>
      <c r="H200" s="132"/>
      <c r="I200" s="132"/>
      <c r="J200" s="132"/>
      <c r="K200" s="132"/>
      <c r="L200" s="132"/>
      <c r="M200" s="132"/>
      <c r="N200" s="132"/>
      <c r="O200" s="132"/>
      <c r="P200" s="132"/>
      <c r="Q200" s="132"/>
      <c r="R200" s="132"/>
      <c r="S200" s="132"/>
      <c r="T200" s="132"/>
      <c r="U200" s="206"/>
      <c r="V200" s="206"/>
      <c r="W200" s="206"/>
      <c r="X200" s="132"/>
      <c r="Y200" s="132"/>
      <c r="Z200" s="132"/>
      <c r="AA200" s="132"/>
      <c r="AB200" s="132"/>
      <c r="AC200" s="132"/>
      <c r="AD200" s="132"/>
      <c r="AE200" s="132"/>
      <c r="AF200" s="132"/>
      <c r="AG200" s="132"/>
      <c r="AH200" s="132"/>
      <c r="AI200" s="132"/>
      <c r="AJ200" s="132"/>
      <c r="AK200" s="132"/>
    </row>
    <row r="201" spans="3:37" s="130" customFormat="1" ht="13.5" x14ac:dyDescent="0.3">
      <c r="C201" s="132"/>
      <c r="D201" s="132"/>
      <c r="E201" s="132"/>
      <c r="F201" s="132"/>
      <c r="G201" s="132"/>
      <c r="H201" s="132"/>
      <c r="I201" s="132"/>
      <c r="J201" s="132"/>
      <c r="K201" s="132"/>
      <c r="L201" s="132"/>
      <c r="M201" s="132"/>
      <c r="N201" s="132"/>
      <c r="O201" s="132"/>
      <c r="P201" s="132"/>
      <c r="Q201" s="132"/>
      <c r="R201" s="132"/>
      <c r="S201" s="132"/>
      <c r="T201" s="132"/>
      <c r="U201" s="206"/>
      <c r="V201" s="206"/>
      <c r="W201" s="206"/>
      <c r="X201" s="132"/>
      <c r="Y201" s="132"/>
      <c r="Z201" s="132"/>
      <c r="AA201" s="132"/>
      <c r="AB201" s="132"/>
      <c r="AC201" s="132"/>
      <c r="AD201" s="132"/>
      <c r="AE201" s="132"/>
      <c r="AF201" s="132"/>
      <c r="AG201" s="132"/>
      <c r="AH201" s="132"/>
      <c r="AI201" s="132"/>
      <c r="AJ201" s="132"/>
      <c r="AK201" s="132"/>
    </row>
    <row r="202" spans="3:37" s="130" customFormat="1" ht="13.5" x14ac:dyDescent="0.3">
      <c r="C202" s="132"/>
      <c r="D202" s="132"/>
      <c r="E202" s="132"/>
      <c r="F202" s="132"/>
      <c r="G202" s="132"/>
      <c r="H202" s="132"/>
      <c r="I202" s="132"/>
      <c r="J202" s="132"/>
      <c r="K202" s="132"/>
      <c r="L202" s="132"/>
      <c r="M202" s="132"/>
      <c r="N202" s="132"/>
      <c r="O202" s="132"/>
      <c r="P202" s="132"/>
      <c r="Q202" s="132"/>
      <c r="R202" s="132"/>
      <c r="S202" s="132"/>
      <c r="T202" s="132"/>
      <c r="U202" s="206"/>
      <c r="V202" s="206"/>
      <c r="W202" s="206"/>
      <c r="X202" s="132"/>
      <c r="Y202" s="132"/>
      <c r="Z202" s="132"/>
      <c r="AA202" s="132"/>
      <c r="AB202" s="132"/>
      <c r="AC202" s="132"/>
      <c r="AD202" s="132"/>
      <c r="AE202" s="132"/>
      <c r="AF202" s="132"/>
      <c r="AG202" s="132"/>
      <c r="AH202" s="132"/>
      <c r="AI202" s="132"/>
      <c r="AJ202" s="132"/>
      <c r="AK202" s="132"/>
    </row>
    <row r="203" spans="3:37" s="130" customFormat="1" ht="13.5" x14ac:dyDescent="0.3">
      <c r="C203" s="132"/>
      <c r="D203" s="132"/>
      <c r="E203" s="132"/>
      <c r="F203" s="132"/>
      <c r="G203" s="132"/>
      <c r="H203" s="132"/>
      <c r="I203" s="132"/>
      <c r="J203" s="132"/>
      <c r="K203" s="132"/>
      <c r="L203" s="132"/>
      <c r="M203" s="132"/>
      <c r="N203" s="132"/>
      <c r="O203" s="132"/>
      <c r="P203" s="132"/>
      <c r="Q203" s="132"/>
      <c r="R203" s="132"/>
      <c r="S203" s="132"/>
      <c r="T203" s="132"/>
      <c r="U203" s="206"/>
      <c r="V203" s="206"/>
      <c r="W203" s="206"/>
      <c r="X203" s="132"/>
      <c r="Y203" s="132"/>
      <c r="Z203" s="132"/>
      <c r="AA203" s="132"/>
      <c r="AB203" s="132"/>
      <c r="AC203" s="132"/>
      <c r="AD203" s="132"/>
      <c r="AE203" s="132"/>
      <c r="AF203" s="132"/>
      <c r="AG203" s="132"/>
      <c r="AH203" s="132"/>
      <c r="AI203" s="132"/>
      <c r="AJ203" s="132"/>
      <c r="AK203" s="132"/>
    </row>
    <row r="204" spans="3:37" s="130" customFormat="1" ht="13.5" x14ac:dyDescent="0.3">
      <c r="C204" s="132"/>
      <c r="D204" s="132"/>
      <c r="E204" s="132"/>
      <c r="F204" s="132"/>
      <c r="G204" s="132"/>
      <c r="H204" s="132"/>
      <c r="I204" s="132"/>
      <c r="J204" s="132"/>
      <c r="K204" s="132"/>
      <c r="L204" s="132"/>
      <c r="M204" s="132"/>
      <c r="N204" s="132"/>
      <c r="O204" s="132"/>
      <c r="P204" s="132"/>
      <c r="Q204" s="132"/>
      <c r="R204" s="132"/>
      <c r="S204" s="132"/>
      <c r="T204" s="132"/>
      <c r="U204" s="206"/>
      <c r="V204" s="206"/>
      <c r="W204" s="206"/>
      <c r="X204" s="132"/>
      <c r="Y204" s="132"/>
      <c r="Z204" s="132"/>
      <c r="AA204" s="132"/>
      <c r="AB204" s="132"/>
      <c r="AC204" s="132"/>
      <c r="AD204" s="132"/>
      <c r="AE204" s="132"/>
      <c r="AF204" s="132"/>
      <c r="AG204" s="132"/>
      <c r="AH204" s="132"/>
      <c r="AI204" s="132"/>
      <c r="AJ204" s="132"/>
      <c r="AK204" s="132"/>
    </row>
    <row r="205" spans="3:37" s="130" customFormat="1" ht="13.5" x14ac:dyDescent="0.3">
      <c r="C205" s="132"/>
      <c r="D205" s="132"/>
      <c r="E205" s="132"/>
      <c r="F205" s="132"/>
      <c r="G205" s="132"/>
      <c r="H205" s="132"/>
      <c r="I205" s="132"/>
      <c r="J205" s="132"/>
      <c r="K205" s="132"/>
      <c r="L205" s="132"/>
      <c r="M205" s="132"/>
      <c r="N205" s="132"/>
      <c r="O205" s="132"/>
      <c r="P205" s="132"/>
      <c r="Q205" s="132"/>
      <c r="R205" s="132"/>
      <c r="S205" s="132"/>
      <c r="T205" s="132"/>
      <c r="U205" s="206"/>
      <c r="V205" s="206"/>
      <c r="W205" s="206"/>
      <c r="X205" s="132"/>
      <c r="Y205" s="132"/>
      <c r="Z205" s="132"/>
      <c r="AA205" s="132"/>
      <c r="AB205" s="132"/>
      <c r="AC205" s="132"/>
      <c r="AD205" s="132"/>
      <c r="AE205" s="132"/>
      <c r="AF205" s="132"/>
      <c r="AG205" s="132"/>
      <c r="AH205" s="132"/>
      <c r="AI205" s="132"/>
      <c r="AJ205" s="132"/>
      <c r="AK205" s="132"/>
    </row>
    <row r="206" spans="3:37" s="130" customFormat="1" ht="13.5" x14ac:dyDescent="0.3">
      <c r="C206" s="132"/>
      <c r="D206" s="132"/>
      <c r="E206" s="132"/>
      <c r="F206" s="132"/>
      <c r="G206" s="132"/>
      <c r="H206" s="132"/>
      <c r="I206" s="132"/>
      <c r="J206" s="132"/>
      <c r="K206" s="132"/>
      <c r="L206" s="132"/>
      <c r="M206" s="132"/>
      <c r="N206" s="132"/>
      <c r="O206" s="132"/>
      <c r="P206" s="132"/>
      <c r="Q206" s="132"/>
      <c r="R206" s="132"/>
      <c r="S206" s="132"/>
      <c r="T206" s="132"/>
      <c r="U206" s="206"/>
      <c r="V206" s="206"/>
      <c r="W206" s="206"/>
      <c r="X206" s="132"/>
      <c r="Y206" s="132"/>
      <c r="Z206" s="132"/>
      <c r="AA206" s="132"/>
      <c r="AB206" s="132"/>
      <c r="AC206" s="132"/>
      <c r="AD206" s="132"/>
      <c r="AE206" s="132"/>
      <c r="AF206" s="132"/>
      <c r="AG206" s="132"/>
      <c r="AH206" s="132"/>
      <c r="AI206" s="132"/>
      <c r="AJ206" s="132"/>
      <c r="AK206" s="132"/>
    </row>
    <row r="207" spans="3:37" s="130" customFormat="1" ht="13.5" x14ac:dyDescent="0.3">
      <c r="C207" s="132"/>
      <c r="D207" s="132"/>
      <c r="E207" s="132"/>
      <c r="F207" s="132"/>
      <c r="G207" s="132"/>
      <c r="H207" s="132"/>
      <c r="I207" s="132"/>
      <c r="J207" s="132"/>
      <c r="K207" s="132"/>
      <c r="L207" s="132"/>
      <c r="M207" s="132"/>
      <c r="N207" s="132"/>
      <c r="O207" s="132"/>
      <c r="P207" s="132"/>
      <c r="Q207" s="132"/>
      <c r="R207" s="132"/>
      <c r="S207" s="132"/>
      <c r="T207" s="132"/>
      <c r="U207" s="206"/>
      <c r="V207" s="206"/>
      <c r="W207" s="206"/>
      <c r="X207" s="132"/>
      <c r="Y207" s="132"/>
      <c r="Z207" s="132"/>
      <c r="AA207" s="132"/>
      <c r="AB207" s="132"/>
      <c r="AC207" s="132"/>
      <c r="AD207" s="132"/>
      <c r="AE207" s="132"/>
      <c r="AF207" s="132"/>
      <c r="AG207" s="132"/>
      <c r="AH207" s="132"/>
      <c r="AI207" s="132"/>
      <c r="AJ207" s="132"/>
      <c r="AK207" s="132"/>
    </row>
    <row r="208" spans="3:37" s="130" customFormat="1" ht="13.5" x14ac:dyDescent="0.3">
      <c r="C208" s="132"/>
      <c r="D208" s="132"/>
      <c r="E208" s="132"/>
      <c r="F208" s="132"/>
      <c r="G208" s="132"/>
      <c r="H208" s="132"/>
      <c r="I208" s="132"/>
      <c r="J208" s="132"/>
      <c r="K208" s="132"/>
      <c r="L208" s="132"/>
      <c r="M208" s="132"/>
      <c r="N208" s="132"/>
      <c r="O208" s="132"/>
      <c r="P208" s="132"/>
      <c r="Q208" s="132"/>
      <c r="R208" s="132"/>
      <c r="S208" s="132"/>
      <c r="T208" s="132"/>
      <c r="U208" s="206"/>
      <c r="V208" s="206"/>
      <c r="W208" s="206"/>
      <c r="X208" s="132"/>
      <c r="Y208" s="132"/>
      <c r="Z208" s="132"/>
      <c r="AA208" s="132"/>
      <c r="AB208" s="132"/>
      <c r="AC208" s="132"/>
      <c r="AD208" s="132"/>
      <c r="AE208" s="132"/>
      <c r="AF208" s="132"/>
      <c r="AG208" s="132"/>
      <c r="AH208" s="132"/>
      <c r="AI208" s="132"/>
      <c r="AJ208" s="132"/>
      <c r="AK208" s="132"/>
    </row>
    <row r="209" spans="3:37" s="130" customFormat="1" ht="13.5" x14ac:dyDescent="0.3">
      <c r="C209" s="132"/>
      <c r="D209" s="132"/>
      <c r="E209" s="132"/>
      <c r="F209" s="132"/>
      <c r="G209" s="132"/>
      <c r="H209" s="132"/>
      <c r="I209" s="132"/>
      <c r="J209" s="132"/>
      <c r="K209" s="132"/>
      <c r="L209" s="132"/>
      <c r="M209" s="132"/>
      <c r="N209" s="132"/>
      <c r="O209" s="132"/>
      <c r="P209" s="132"/>
      <c r="Q209" s="132"/>
      <c r="R209" s="132"/>
      <c r="S209" s="132"/>
      <c r="T209" s="132"/>
      <c r="U209" s="206"/>
      <c r="V209" s="206"/>
      <c r="W209" s="206"/>
      <c r="X209" s="132"/>
      <c r="Y209" s="132"/>
      <c r="Z209" s="132"/>
      <c r="AA209" s="132"/>
      <c r="AB209" s="132"/>
      <c r="AC209" s="132"/>
      <c r="AD209" s="132"/>
      <c r="AE209" s="132"/>
      <c r="AF209" s="132"/>
      <c r="AG209" s="132"/>
      <c r="AH209" s="132"/>
      <c r="AI209" s="132"/>
      <c r="AJ209" s="132"/>
      <c r="AK209" s="132"/>
    </row>
    <row r="210" spans="3:37" s="130" customFormat="1" ht="13.5" x14ac:dyDescent="0.3">
      <c r="C210" s="132"/>
      <c r="D210" s="132"/>
      <c r="E210" s="132"/>
      <c r="F210" s="132"/>
      <c r="G210" s="132"/>
      <c r="H210" s="132"/>
      <c r="I210" s="132"/>
      <c r="J210" s="132"/>
      <c r="K210" s="132"/>
      <c r="L210" s="132"/>
      <c r="M210" s="132"/>
      <c r="N210" s="132"/>
      <c r="O210" s="132"/>
      <c r="P210" s="132"/>
      <c r="Q210" s="132"/>
      <c r="R210" s="132"/>
      <c r="S210" s="132"/>
      <c r="T210" s="132"/>
      <c r="U210" s="206"/>
      <c r="V210" s="206"/>
      <c r="W210" s="206"/>
      <c r="X210" s="132"/>
      <c r="Y210" s="132"/>
      <c r="Z210" s="132"/>
      <c r="AA210" s="132"/>
      <c r="AB210" s="132"/>
      <c r="AC210" s="132"/>
      <c r="AD210" s="132"/>
      <c r="AE210" s="132"/>
      <c r="AF210" s="132"/>
      <c r="AG210" s="132"/>
      <c r="AH210" s="132"/>
      <c r="AI210" s="132"/>
      <c r="AJ210" s="132"/>
      <c r="AK210" s="132"/>
    </row>
    <row r="211" spans="3:37" s="130" customFormat="1" ht="13.5" x14ac:dyDescent="0.3">
      <c r="C211" s="132"/>
      <c r="D211" s="132"/>
      <c r="E211" s="132"/>
      <c r="F211" s="132"/>
      <c r="G211" s="132"/>
      <c r="H211" s="132"/>
      <c r="I211" s="132"/>
      <c r="J211" s="132"/>
      <c r="K211" s="132"/>
      <c r="L211" s="132"/>
      <c r="M211" s="132"/>
      <c r="N211" s="132"/>
      <c r="O211" s="132"/>
      <c r="P211" s="132"/>
      <c r="Q211" s="132"/>
      <c r="R211" s="132"/>
      <c r="S211" s="132"/>
      <c r="T211" s="132"/>
      <c r="U211" s="206"/>
      <c r="V211" s="206"/>
      <c r="W211" s="206"/>
      <c r="X211" s="132"/>
      <c r="Y211" s="132"/>
      <c r="Z211" s="132"/>
      <c r="AA211" s="132"/>
      <c r="AB211" s="132"/>
      <c r="AC211" s="132"/>
      <c r="AD211" s="132"/>
      <c r="AE211" s="132"/>
      <c r="AF211" s="132"/>
      <c r="AG211" s="132"/>
      <c r="AH211" s="132"/>
      <c r="AI211" s="132"/>
      <c r="AJ211" s="132"/>
      <c r="AK211" s="132"/>
    </row>
    <row r="212" spans="3:37" s="130" customFormat="1" ht="13.5" x14ac:dyDescent="0.3">
      <c r="C212" s="132"/>
      <c r="D212" s="132"/>
      <c r="E212" s="132"/>
      <c r="F212" s="132"/>
      <c r="G212" s="132"/>
      <c r="H212" s="132"/>
      <c r="I212" s="132"/>
      <c r="J212" s="132"/>
      <c r="K212" s="132"/>
      <c r="L212" s="132"/>
      <c r="M212" s="132"/>
      <c r="N212" s="132"/>
      <c r="O212" s="132"/>
      <c r="P212" s="132"/>
      <c r="Q212" s="132"/>
      <c r="R212" s="132"/>
      <c r="S212" s="132"/>
      <c r="T212" s="132"/>
      <c r="U212" s="206"/>
      <c r="V212" s="206"/>
      <c r="W212" s="206"/>
      <c r="X212" s="132"/>
      <c r="Y212" s="132"/>
      <c r="Z212" s="132"/>
      <c r="AA212" s="132"/>
      <c r="AB212" s="132"/>
      <c r="AC212" s="132"/>
      <c r="AD212" s="132"/>
      <c r="AE212" s="132"/>
      <c r="AF212" s="132"/>
      <c r="AG212" s="132"/>
      <c r="AH212" s="132"/>
      <c r="AI212" s="132"/>
      <c r="AJ212" s="132"/>
      <c r="AK212" s="132"/>
    </row>
    <row r="213" spans="3:37" s="130" customFormat="1" ht="13.5" x14ac:dyDescent="0.3">
      <c r="C213" s="132"/>
      <c r="D213" s="132"/>
      <c r="E213" s="132"/>
      <c r="F213" s="132"/>
      <c r="G213" s="132"/>
      <c r="H213" s="132"/>
      <c r="I213" s="132"/>
      <c r="J213" s="132"/>
      <c r="K213" s="132"/>
      <c r="L213" s="132"/>
      <c r="M213" s="132"/>
      <c r="N213" s="132"/>
      <c r="O213" s="132"/>
      <c r="P213" s="132"/>
      <c r="Q213" s="132"/>
      <c r="R213" s="132"/>
      <c r="S213" s="132"/>
      <c r="T213" s="132"/>
      <c r="U213" s="206"/>
      <c r="V213" s="206"/>
      <c r="W213" s="206"/>
      <c r="X213" s="132"/>
      <c r="Y213" s="132"/>
      <c r="Z213" s="132"/>
      <c r="AA213" s="132"/>
      <c r="AB213" s="132"/>
      <c r="AC213" s="132"/>
      <c r="AD213" s="132"/>
      <c r="AE213" s="132"/>
      <c r="AF213" s="132"/>
      <c r="AG213" s="132"/>
      <c r="AH213" s="132"/>
      <c r="AI213" s="132"/>
      <c r="AJ213" s="132"/>
      <c r="AK213" s="132"/>
    </row>
    <row r="214" spans="3:37" s="130" customFormat="1" ht="13.5" x14ac:dyDescent="0.3">
      <c r="C214" s="132"/>
      <c r="D214" s="132"/>
      <c r="E214" s="132"/>
      <c r="F214" s="132"/>
      <c r="G214" s="132"/>
      <c r="H214" s="132"/>
      <c r="I214" s="132"/>
      <c r="J214" s="132"/>
      <c r="K214" s="132"/>
      <c r="L214" s="132"/>
      <c r="M214" s="132"/>
      <c r="N214" s="132"/>
      <c r="O214" s="132"/>
      <c r="P214" s="132"/>
      <c r="Q214" s="132"/>
      <c r="R214" s="132"/>
      <c r="S214" s="132"/>
      <c r="T214" s="132"/>
      <c r="U214" s="206"/>
      <c r="V214" s="206"/>
      <c r="W214" s="206"/>
      <c r="X214" s="132"/>
      <c r="Y214" s="132"/>
      <c r="Z214" s="132"/>
      <c r="AA214" s="132"/>
      <c r="AB214" s="132"/>
      <c r="AC214" s="132"/>
      <c r="AD214" s="132"/>
      <c r="AE214" s="132"/>
      <c r="AF214" s="132"/>
      <c r="AG214" s="132"/>
      <c r="AH214" s="132"/>
      <c r="AI214" s="132"/>
      <c r="AJ214" s="132"/>
      <c r="AK214" s="132"/>
    </row>
    <row r="215" spans="3:37" s="130" customFormat="1" ht="13.5" x14ac:dyDescent="0.3">
      <c r="C215" s="132"/>
      <c r="D215" s="132"/>
      <c r="E215" s="132"/>
      <c r="F215" s="132"/>
      <c r="G215" s="132"/>
      <c r="H215" s="132"/>
      <c r="I215" s="132"/>
      <c r="J215" s="132"/>
      <c r="K215" s="132"/>
      <c r="L215" s="132"/>
      <c r="M215" s="132"/>
      <c r="N215" s="132"/>
      <c r="O215" s="132"/>
      <c r="P215" s="132"/>
      <c r="Q215" s="132"/>
      <c r="R215" s="132"/>
      <c r="S215" s="132"/>
      <c r="T215" s="132"/>
      <c r="U215" s="206"/>
      <c r="V215" s="206"/>
      <c r="W215" s="206"/>
      <c r="X215" s="132"/>
      <c r="Y215" s="132"/>
      <c r="Z215" s="132"/>
      <c r="AA215" s="132"/>
      <c r="AB215" s="132"/>
      <c r="AC215" s="132"/>
      <c r="AD215" s="132"/>
      <c r="AE215" s="132"/>
      <c r="AF215" s="132"/>
      <c r="AG215" s="132"/>
      <c r="AH215" s="132"/>
      <c r="AI215" s="132"/>
      <c r="AJ215" s="132"/>
      <c r="AK215" s="132"/>
    </row>
    <row r="216" spans="3:37" s="130" customFormat="1" ht="13.5" x14ac:dyDescent="0.3">
      <c r="C216" s="132"/>
      <c r="D216" s="132"/>
      <c r="E216" s="132"/>
      <c r="F216" s="132"/>
      <c r="G216" s="132"/>
      <c r="H216" s="132"/>
      <c r="I216" s="132"/>
      <c r="J216" s="132"/>
      <c r="K216" s="132"/>
      <c r="L216" s="132"/>
      <c r="M216" s="132"/>
      <c r="N216" s="132"/>
      <c r="O216" s="132"/>
      <c r="P216" s="132"/>
      <c r="Q216" s="132"/>
      <c r="R216" s="132"/>
      <c r="S216" s="132"/>
      <c r="T216" s="132"/>
      <c r="U216" s="206"/>
      <c r="V216" s="206"/>
      <c r="W216" s="206"/>
      <c r="X216" s="132"/>
      <c r="Y216" s="132"/>
      <c r="Z216" s="132"/>
      <c r="AA216" s="132"/>
      <c r="AB216" s="132"/>
      <c r="AC216" s="132"/>
      <c r="AD216" s="132"/>
      <c r="AE216" s="132"/>
      <c r="AF216" s="132"/>
      <c r="AG216" s="132"/>
      <c r="AH216" s="132"/>
      <c r="AI216" s="132"/>
      <c r="AJ216" s="132"/>
      <c r="AK216" s="132"/>
    </row>
    <row r="217" spans="3:37" s="130" customFormat="1" ht="13.5" x14ac:dyDescent="0.3">
      <c r="C217" s="132"/>
      <c r="D217" s="132"/>
      <c r="E217" s="132"/>
      <c r="F217" s="132"/>
      <c r="G217" s="132"/>
      <c r="H217" s="132"/>
      <c r="I217" s="132"/>
      <c r="J217" s="132"/>
      <c r="K217" s="132"/>
      <c r="L217" s="132"/>
      <c r="M217" s="132"/>
      <c r="N217" s="132"/>
      <c r="O217" s="132"/>
      <c r="P217" s="132"/>
      <c r="Q217" s="132"/>
      <c r="R217" s="132"/>
      <c r="S217" s="132"/>
      <c r="T217" s="132"/>
      <c r="U217" s="206"/>
      <c r="V217" s="206"/>
      <c r="W217" s="206"/>
      <c r="X217" s="132"/>
      <c r="Y217" s="132"/>
      <c r="Z217" s="132"/>
      <c r="AA217" s="132"/>
      <c r="AB217" s="132"/>
      <c r="AC217" s="132"/>
      <c r="AD217" s="132"/>
      <c r="AE217" s="132"/>
      <c r="AF217" s="132"/>
      <c r="AG217" s="132"/>
      <c r="AH217" s="132"/>
      <c r="AI217" s="132"/>
      <c r="AJ217" s="132"/>
      <c r="AK217" s="132"/>
    </row>
    <row r="218" spans="3:37" s="130" customFormat="1" ht="13.5" x14ac:dyDescent="0.3">
      <c r="C218" s="132"/>
      <c r="D218" s="132"/>
      <c r="E218" s="132"/>
      <c r="F218" s="132"/>
      <c r="G218" s="132"/>
      <c r="H218" s="132"/>
      <c r="I218" s="132"/>
      <c r="J218" s="132"/>
      <c r="K218" s="132"/>
      <c r="L218" s="132"/>
      <c r="M218" s="132"/>
      <c r="N218" s="132"/>
      <c r="O218" s="132"/>
      <c r="P218" s="132"/>
      <c r="Q218" s="132"/>
      <c r="R218" s="132"/>
      <c r="S218" s="132"/>
      <c r="T218" s="132"/>
      <c r="U218" s="206"/>
      <c r="V218" s="206"/>
      <c r="W218" s="206"/>
      <c r="X218" s="132"/>
      <c r="Y218" s="132"/>
      <c r="Z218" s="132"/>
      <c r="AA218" s="132"/>
      <c r="AB218" s="132"/>
      <c r="AC218" s="132"/>
      <c r="AD218" s="132"/>
      <c r="AE218" s="132"/>
      <c r="AF218" s="132"/>
      <c r="AG218" s="132"/>
      <c r="AH218" s="132"/>
      <c r="AI218" s="132"/>
      <c r="AJ218" s="132"/>
      <c r="AK218" s="132"/>
    </row>
    <row r="219" spans="3:37" s="130" customFormat="1" ht="13.5" x14ac:dyDescent="0.3">
      <c r="C219" s="132"/>
      <c r="D219" s="132"/>
      <c r="E219" s="132"/>
      <c r="F219" s="132"/>
      <c r="G219" s="132"/>
      <c r="H219" s="132"/>
      <c r="I219" s="132"/>
      <c r="J219" s="132"/>
      <c r="K219" s="132"/>
      <c r="L219" s="132"/>
      <c r="M219" s="132"/>
      <c r="N219" s="132"/>
      <c r="O219" s="132"/>
      <c r="P219" s="132"/>
      <c r="Q219" s="132"/>
      <c r="R219" s="132"/>
      <c r="S219" s="132"/>
      <c r="T219" s="132"/>
      <c r="U219" s="206"/>
      <c r="V219" s="206"/>
      <c r="W219" s="206"/>
      <c r="X219" s="132"/>
      <c r="Y219" s="132"/>
      <c r="Z219" s="132"/>
      <c r="AA219" s="132"/>
      <c r="AB219" s="132"/>
      <c r="AC219" s="132"/>
      <c r="AD219" s="132"/>
      <c r="AE219" s="132"/>
      <c r="AF219" s="132"/>
      <c r="AG219" s="132"/>
      <c r="AH219" s="132"/>
      <c r="AI219" s="132"/>
      <c r="AJ219" s="132"/>
      <c r="AK219" s="132"/>
    </row>
    <row r="220" spans="3:37" s="130" customFormat="1" ht="13.5" x14ac:dyDescent="0.3">
      <c r="C220" s="132"/>
      <c r="D220" s="132"/>
      <c r="E220" s="132"/>
      <c r="F220" s="132"/>
      <c r="G220" s="132"/>
      <c r="H220" s="132"/>
      <c r="I220" s="132"/>
      <c r="J220" s="132"/>
      <c r="K220" s="132"/>
      <c r="L220" s="132"/>
      <c r="M220" s="132"/>
      <c r="N220" s="132"/>
      <c r="O220" s="132"/>
      <c r="P220" s="132"/>
      <c r="Q220" s="132"/>
      <c r="R220" s="132"/>
      <c r="S220" s="132"/>
      <c r="T220" s="132"/>
      <c r="U220" s="206"/>
      <c r="V220" s="206"/>
      <c r="W220" s="206"/>
      <c r="X220" s="132"/>
      <c r="Y220" s="132"/>
      <c r="Z220" s="132"/>
      <c r="AA220" s="132"/>
      <c r="AB220" s="132"/>
      <c r="AC220" s="132"/>
      <c r="AD220" s="132"/>
      <c r="AE220" s="132"/>
      <c r="AF220" s="132"/>
      <c r="AG220" s="132"/>
      <c r="AH220" s="132"/>
      <c r="AI220" s="132"/>
      <c r="AJ220" s="132"/>
      <c r="AK220" s="132"/>
    </row>
    <row r="221" spans="3:37" s="130" customFormat="1" ht="13.5" x14ac:dyDescent="0.3">
      <c r="C221" s="132"/>
      <c r="D221" s="132"/>
      <c r="E221" s="132"/>
      <c r="F221" s="132"/>
      <c r="G221" s="132"/>
      <c r="H221" s="132"/>
      <c r="I221" s="132"/>
      <c r="J221" s="132"/>
      <c r="K221" s="132"/>
      <c r="L221" s="132"/>
      <c r="M221" s="132"/>
      <c r="N221" s="132"/>
      <c r="O221" s="132"/>
      <c r="P221" s="132"/>
      <c r="Q221" s="132"/>
      <c r="R221" s="132"/>
      <c r="S221" s="132"/>
      <c r="T221" s="132"/>
      <c r="U221" s="206"/>
      <c r="V221" s="206"/>
      <c r="W221" s="206"/>
      <c r="X221" s="132"/>
      <c r="Y221" s="132"/>
      <c r="Z221" s="132"/>
      <c r="AA221" s="132"/>
      <c r="AB221" s="132"/>
      <c r="AC221" s="132"/>
      <c r="AD221" s="132"/>
      <c r="AE221" s="132"/>
      <c r="AF221" s="132"/>
      <c r="AG221" s="132"/>
      <c r="AH221" s="132"/>
      <c r="AI221" s="132"/>
      <c r="AJ221" s="132"/>
      <c r="AK221" s="132"/>
    </row>
    <row r="222" spans="3:37" s="130" customFormat="1" ht="13.5" x14ac:dyDescent="0.3">
      <c r="C222" s="132"/>
      <c r="D222" s="132"/>
      <c r="E222" s="132"/>
      <c r="F222" s="132"/>
      <c r="G222" s="132"/>
      <c r="H222" s="132"/>
      <c r="I222" s="132"/>
      <c r="J222" s="132"/>
      <c r="K222" s="132"/>
      <c r="L222" s="132"/>
      <c r="M222" s="132"/>
      <c r="N222" s="132"/>
      <c r="O222" s="132"/>
      <c r="P222" s="132"/>
      <c r="Q222" s="132"/>
      <c r="R222" s="132"/>
      <c r="S222" s="132"/>
      <c r="T222" s="132"/>
      <c r="U222" s="206"/>
      <c r="V222" s="206"/>
      <c r="W222" s="206"/>
      <c r="X222" s="132"/>
      <c r="Y222" s="132"/>
      <c r="Z222" s="132"/>
      <c r="AA222" s="132"/>
      <c r="AB222" s="132"/>
      <c r="AC222" s="132"/>
      <c r="AD222" s="132"/>
      <c r="AE222" s="132"/>
      <c r="AF222" s="132"/>
      <c r="AG222" s="132"/>
      <c r="AH222" s="132"/>
      <c r="AI222" s="132"/>
      <c r="AJ222" s="132"/>
      <c r="AK222" s="132"/>
    </row>
    <row r="223" spans="3:37" s="130" customFormat="1" ht="13.5" x14ac:dyDescent="0.3">
      <c r="C223" s="132"/>
      <c r="D223" s="132"/>
      <c r="E223" s="132"/>
      <c r="F223" s="132"/>
      <c r="G223" s="132"/>
      <c r="H223" s="132"/>
      <c r="I223" s="132"/>
      <c r="J223" s="132"/>
      <c r="K223" s="132"/>
      <c r="L223" s="132"/>
      <c r="M223" s="132"/>
      <c r="N223" s="132"/>
      <c r="O223" s="132"/>
      <c r="P223" s="132"/>
      <c r="Q223" s="132"/>
      <c r="R223" s="132"/>
      <c r="S223" s="132"/>
      <c r="T223" s="132"/>
      <c r="U223" s="206"/>
      <c r="V223" s="206"/>
      <c r="W223" s="206"/>
      <c r="X223" s="132"/>
      <c r="Y223" s="132"/>
      <c r="Z223" s="132"/>
      <c r="AA223" s="132"/>
      <c r="AB223" s="132"/>
      <c r="AC223" s="132"/>
      <c r="AD223" s="132"/>
      <c r="AE223" s="132"/>
      <c r="AF223" s="132"/>
      <c r="AG223" s="132"/>
      <c r="AH223" s="132"/>
      <c r="AI223" s="132"/>
      <c r="AJ223" s="132"/>
      <c r="AK223" s="132"/>
    </row>
    <row r="224" spans="3:37" s="130" customFormat="1" ht="13.5" x14ac:dyDescent="0.3">
      <c r="C224" s="132"/>
      <c r="D224" s="132"/>
      <c r="E224" s="132"/>
      <c r="F224" s="132"/>
      <c r="G224" s="132"/>
      <c r="H224" s="132"/>
      <c r="I224" s="132"/>
      <c r="J224" s="132"/>
      <c r="K224" s="132"/>
      <c r="L224" s="132"/>
      <c r="M224" s="132"/>
      <c r="N224" s="132"/>
      <c r="O224" s="132"/>
      <c r="P224" s="132"/>
      <c r="Q224" s="132"/>
      <c r="R224" s="132"/>
      <c r="S224" s="132"/>
      <c r="T224" s="132"/>
      <c r="U224" s="206"/>
      <c r="V224" s="206"/>
      <c r="W224" s="206"/>
      <c r="X224" s="132"/>
      <c r="Y224" s="132"/>
      <c r="Z224" s="132"/>
      <c r="AA224" s="132"/>
      <c r="AB224" s="132"/>
      <c r="AC224" s="132"/>
      <c r="AD224" s="132"/>
      <c r="AE224" s="132"/>
      <c r="AF224" s="132"/>
      <c r="AG224" s="132"/>
      <c r="AH224" s="132"/>
      <c r="AI224" s="132"/>
      <c r="AJ224" s="132"/>
      <c r="AK224" s="132"/>
    </row>
    <row r="225" spans="3:37" s="130" customFormat="1" ht="13.5" x14ac:dyDescent="0.3">
      <c r="C225" s="132"/>
      <c r="D225" s="132"/>
      <c r="E225" s="132"/>
      <c r="F225" s="132"/>
      <c r="G225" s="132"/>
      <c r="H225" s="132"/>
      <c r="I225" s="132"/>
      <c r="J225" s="132"/>
      <c r="K225" s="132"/>
      <c r="L225" s="132"/>
      <c r="M225" s="132"/>
      <c r="N225" s="132"/>
      <c r="O225" s="132"/>
      <c r="P225" s="132"/>
      <c r="Q225" s="132"/>
      <c r="R225" s="132"/>
      <c r="S225" s="132"/>
      <c r="T225" s="132"/>
      <c r="U225" s="206"/>
      <c r="V225" s="206"/>
      <c r="W225" s="206"/>
      <c r="X225" s="132"/>
      <c r="Y225" s="132"/>
      <c r="Z225" s="132"/>
      <c r="AA225" s="132"/>
      <c r="AB225" s="132"/>
      <c r="AC225" s="132"/>
      <c r="AD225" s="132"/>
      <c r="AE225" s="132"/>
      <c r="AF225" s="132"/>
      <c r="AG225" s="132"/>
      <c r="AH225" s="132"/>
      <c r="AI225" s="132"/>
      <c r="AJ225" s="132"/>
      <c r="AK225" s="132"/>
    </row>
    <row r="226" spans="3:37" s="130" customFormat="1" ht="13.5" x14ac:dyDescent="0.3">
      <c r="C226" s="132"/>
      <c r="D226" s="132"/>
      <c r="E226" s="132"/>
      <c r="F226" s="132"/>
      <c r="G226" s="132"/>
      <c r="H226" s="132"/>
      <c r="I226" s="132"/>
      <c r="J226" s="132"/>
      <c r="K226" s="132"/>
      <c r="L226" s="132"/>
      <c r="M226" s="132"/>
      <c r="N226" s="132"/>
      <c r="O226" s="132"/>
      <c r="P226" s="132"/>
      <c r="Q226" s="132"/>
      <c r="R226" s="132"/>
      <c r="S226" s="132"/>
      <c r="T226" s="132"/>
      <c r="U226" s="206"/>
      <c r="V226" s="206"/>
      <c r="W226" s="206"/>
      <c r="X226" s="132"/>
      <c r="Y226" s="132"/>
      <c r="Z226" s="132"/>
      <c r="AA226" s="132"/>
      <c r="AB226" s="132"/>
      <c r="AC226" s="132"/>
      <c r="AD226" s="132"/>
      <c r="AE226" s="132"/>
      <c r="AF226" s="132"/>
      <c r="AG226" s="132"/>
      <c r="AH226" s="132"/>
      <c r="AI226" s="132"/>
      <c r="AJ226" s="132"/>
      <c r="AK226" s="132"/>
    </row>
    <row r="227" spans="3:37" s="130" customFormat="1" ht="13.5" x14ac:dyDescent="0.3">
      <c r="C227" s="132"/>
      <c r="D227" s="132"/>
      <c r="E227" s="132"/>
      <c r="F227" s="132"/>
      <c r="G227" s="132"/>
      <c r="H227" s="132"/>
      <c r="I227" s="132"/>
      <c r="J227" s="132"/>
      <c r="K227" s="132"/>
      <c r="L227" s="132"/>
      <c r="M227" s="132"/>
      <c r="N227" s="132"/>
      <c r="O227" s="132"/>
      <c r="P227" s="132"/>
      <c r="Q227" s="132"/>
      <c r="R227" s="132"/>
      <c r="S227" s="132"/>
      <c r="T227" s="132"/>
      <c r="U227" s="206"/>
      <c r="V227" s="206"/>
      <c r="W227" s="206"/>
      <c r="X227" s="132"/>
      <c r="Y227" s="132"/>
      <c r="Z227" s="132"/>
      <c r="AA227" s="132"/>
      <c r="AB227" s="132"/>
      <c r="AC227" s="132"/>
      <c r="AD227" s="132"/>
      <c r="AE227" s="132"/>
      <c r="AF227" s="132"/>
      <c r="AG227" s="132"/>
      <c r="AH227" s="132"/>
      <c r="AI227" s="132"/>
      <c r="AJ227" s="132"/>
      <c r="AK227" s="132"/>
    </row>
    <row r="228" spans="3:37" s="130" customFormat="1" ht="13.5" x14ac:dyDescent="0.3">
      <c r="C228" s="132"/>
      <c r="D228" s="132"/>
      <c r="E228" s="132"/>
      <c r="F228" s="132"/>
      <c r="G228" s="132"/>
      <c r="H228" s="132"/>
      <c r="I228" s="132"/>
      <c r="J228" s="132"/>
      <c r="K228" s="132"/>
      <c r="L228" s="132"/>
      <c r="M228" s="132"/>
      <c r="N228" s="132"/>
      <c r="O228" s="132"/>
      <c r="P228" s="132"/>
      <c r="Q228" s="132"/>
      <c r="R228" s="132"/>
      <c r="S228" s="132"/>
      <c r="T228" s="132"/>
      <c r="U228" s="206"/>
      <c r="V228" s="206"/>
      <c r="W228" s="206"/>
      <c r="X228" s="132"/>
      <c r="Y228" s="132"/>
      <c r="Z228" s="132"/>
      <c r="AA228" s="132"/>
      <c r="AB228" s="132"/>
      <c r="AC228" s="132"/>
      <c r="AD228" s="132"/>
      <c r="AE228" s="132"/>
      <c r="AF228" s="132"/>
      <c r="AG228" s="132"/>
      <c r="AH228" s="132"/>
      <c r="AI228" s="132"/>
      <c r="AJ228" s="132"/>
      <c r="AK228" s="132"/>
    </row>
    <row r="229" spans="3:37" s="130" customFormat="1" ht="13.5" x14ac:dyDescent="0.3">
      <c r="C229" s="132"/>
      <c r="D229" s="132"/>
      <c r="E229" s="132"/>
      <c r="F229" s="132"/>
      <c r="G229" s="132"/>
      <c r="H229" s="132"/>
      <c r="I229" s="132"/>
      <c r="J229" s="132"/>
      <c r="K229" s="132"/>
      <c r="L229" s="132"/>
      <c r="M229" s="132"/>
      <c r="N229" s="132"/>
      <c r="O229" s="132"/>
      <c r="P229" s="132"/>
      <c r="Q229" s="132"/>
      <c r="R229" s="132"/>
      <c r="S229" s="132"/>
      <c r="T229" s="132"/>
      <c r="U229" s="206"/>
      <c r="V229" s="206"/>
      <c r="W229" s="206"/>
      <c r="X229" s="132"/>
      <c r="Y229" s="132"/>
      <c r="Z229" s="132"/>
      <c r="AA229" s="132"/>
      <c r="AB229" s="132"/>
      <c r="AC229" s="132"/>
      <c r="AD229" s="132"/>
      <c r="AE229" s="132"/>
      <c r="AF229" s="132"/>
      <c r="AG229" s="132"/>
      <c r="AH229" s="132"/>
      <c r="AI229" s="132"/>
      <c r="AJ229" s="132"/>
      <c r="AK229" s="132"/>
    </row>
    <row r="230" spans="3:37" s="130" customFormat="1" ht="13.5" x14ac:dyDescent="0.3">
      <c r="C230" s="132"/>
      <c r="D230" s="132"/>
      <c r="E230" s="132"/>
      <c r="F230" s="132"/>
      <c r="G230" s="132"/>
      <c r="H230" s="132"/>
      <c r="I230" s="132"/>
      <c r="J230" s="132"/>
      <c r="K230" s="132"/>
      <c r="L230" s="132"/>
      <c r="M230" s="132"/>
      <c r="N230" s="132"/>
      <c r="O230" s="132"/>
      <c r="P230" s="132"/>
      <c r="Q230" s="132"/>
      <c r="R230" s="132"/>
      <c r="S230" s="132"/>
      <c r="T230" s="132"/>
      <c r="U230" s="206"/>
      <c r="V230" s="206"/>
      <c r="W230" s="206"/>
      <c r="X230" s="132"/>
      <c r="Y230" s="132"/>
      <c r="Z230" s="132"/>
      <c r="AA230" s="132"/>
      <c r="AB230" s="132"/>
      <c r="AC230" s="132"/>
      <c r="AD230" s="132"/>
      <c r="AE230" s="132"/>
      <c r="AF230" s="132"/>
      <c r="AG230" s="132"/>
      <c r="AH230" s="132"/>
      <c r="AI230" s="132"/>
      <c r="AJ230" s="132"/>
      <c r="AK230" s="132"/>
    </row>
    <row r="231" spans="3:37" s="130" customFormat="1" ht="13.5" x14ac:dyDescent="0.3">
      <c r="C231" s="132"/>
      <c r="D231" s="132"/>
      <c r="E231" s="132"/>
      <c r="F231" s="132"/>
      <c r="G231" s="132"/>
      <c r="H231" s="132"/>
      <c r="I231" s="132"/>
      <c r="J231" s="132"/>
      <c r="K231" s="132"/>
      <c r="L231" s="132"/>
      <c r="M231" s="132"/>
      <c r="N231" s="132"/>
      <c r="O231" s="132"/>
      <c r="P231" s="132"/>
      <c r="Q231" s="132"/>
      <c r="R231" s="132"/>
      <c r="S231" s="132"/>
      <c r="T231" s="132"/>
      <c r="U231" s="206"/>
      <c r="V231" s="206"/>
      <c r="W231" s="206"/>
      <c r="X231" s="132"/>
      <c r="Y231" s="132"/>
      <c r="Z231" s="132"/>
      <c r="AA231" s="132"/>
      <c r="AB231" s="132"/>
      <c r="AC231" s="132"/>
      <c r="AD231" s="132"/>
      <c r="AE231" s="132"/>
      <c r="AF231" s="132"/>
      <c r="AG231" s="132"/>
      <c r="AH231" s="132"/>
      <c r="AI231" s="132"/>
      <c r="AJ231" s="132"/>
      <c r="AK231" s="132"/>
    </row>
    <row r="232" spans="3:37" s="130" customFormat="1" ht="13.5" x14ac:dyDescent="0.3">
      <c r="C232" s="132"/>
      <c r="D232" s="132"/>
      <c r="E232" s="132"/>
      <c r="F232" s="132"/>
      <c r="G232" s="132"/>
      <c r="H232" s="132"/>
      <c r="I232" s="132"/>
      <c r="J232" s="132"/>
      <c r="K232" s="132"/>
      <c r="L232" s="132"/>
      <c r="M232" s="132"/>
      <c r="N232" s="132"/>
      <c r="O232" s="132"/>
      <c r="P232" s="132"/>
      <c r="Q232" s="132"/>
      <c r="R232" s="132"/>
      <c r="S232" s="132"/>
      <c r="T232" s="132"/>
      <c r="U232" s="206"/>
      <c r="V232" s="206"/>
      <c r="W232" s="206"/>
      <c r="X232" s="132"/>
      <c r="Y232" s="132"/>
      <c r="Z232" s="132"/>
      <c r="AA232" s="132"/>
      <c r="AB232" s="132"/>
      <c r="AC232" s="132"/>
      <c r="AD232" s="132"/>
      <c r="AE232" s="132"/>
      <c r="AF232" s="132"/>
      <c r="AG232" s="132"/>
      <c r="AH232" s="132"/>
      <c r="AI232" s="132"/>
      <c r="AJ232" s="132"/>
      <c r="AK232" s="132"/>
    </row>
    <row r="233" spans="3:37" s="41" customFormat="1" ht="13.5" x14ac:dyDescent="0.3">
      <c r="C233" s="49"/>
      <c r="D233" s="49"/>
      <c r="E233" s="49"/>
      <c r="F233" s="49"/>
      <c r="G233" s="49"/>
      <c r="H233" s="49"/>
      <c r="I233" s="49"/>
      <c r="J233" s="49"/>
      <c r="K233" s="49"/>
      <c r="L233" s="49"/>
      <c r="M233" s="49"/>
      <c r="N233" s="49"/>
      <c r="O233" s="49"/>
      <c r="P233" s="49"/>
      <c r="Q233" s="49"/>
      <c r="R233" s="49"/>
      <c r="S233" s="49"/>
      <c r="T233" s="98"/>
      <c r="U233" s="98"/>
      <c r="V233" s="98"/>
      <c r="W233" s="49"/>
      <c r="X233" s="49"/>
      <c r="Y233" s="49"/>
      <c r="Z233" s="49"/>
      <c r="AA233" s="49"/>
      <c r="AB233" s="49"/>
      <c r="AC233" s="49"/>
      <c r="AD233" s="49"/>
      <c r="AE233" s="49"/>
      <c r="AF233" s="49"/>
      <c r="AG233" s="49"/>
      <c r="AH233" s="49"/>
      <c r="AI233" s="49"/>
      <c r="AJ233" s="49"/>
    </row>
    <row r="234" spans="3:37" s="41" customFormat="1" ht="13.5" x14ac:dyDescent="0.3">
      <c r="C234" s="49"/>
      <c r="D234" s="49"/>
      <c r="E234" s="49"/>
      <c r="F234" s="49"/>
      <c r="G234" s="49"/>
      <c r="H234" s="49"/>
      <c r="I234" s="49"/>
      <c r="J234" s="49"/>
      <c r="K234" s="49"/>
      <c r="L234" s="49"/>
      <c r="M234" s="49"/>
      <c r="N234" s="49"/>
      <c r="O234" s="49"/>
      <c r="P234" s="49"/>
      <c r="Q234" s="49"/>
      <c r="R234" s="49"/>
      <c r="S234" s="49"/>
      <c r="T234" s="98"/>
      <c r="U234" s="98"/>
      <c r="V234" s="98"/>
      <c r="W234" s="49"/>
      <c r="X234" s="49"/>
      <c r="Y234" s="49"/>
      <c r="Z234" s="49"/>
      <c r="AA234" s="49"/>
      <c r="AB234" s="49"/>
      <c r="AC234" s="49"/>
      <c r="AD234" s="49"/>
      <c r="AE234" s="49"/>
      <c r="AF234" s="49"/>
      <c r="AG234" s="49"/>
      <c r="AH234" s="49"/>
      <c r="AI234" s="49"/>
      <c r="AJ234" s="49"/>
    </row>
    <row r="235" spans="3:37" s="41" customFormat="1" ht="13.5" x14ac:dyDescent="0.3">
      <c r="C235" s="49"/>
      <c r="D235" s="49"/>
      <c r="E235" s="49"/>
      <c r="F235" s="49"/>
      <c r="G235" s="49"/>
      <c r="H235" s="49"/>
      <c r="I235" s="49"/>
      <c r="J235" s="49"/>
      <c r="K235" s="49"/>
      <c r="L235" s="49"/>
      <c r="M235" s="49"/>
      <c r="N235" s="49"/>
      <c r="O235" s="49"/>
      <c r="P235" s="49"/>
      <c r="Q235" s="49"/>
      <c r="R235" s="49"/>
      <c r="S235" s="49"/>
      <c r="T235" s="98"/>
      <c r="U235" s="98"/>
      <c r="V235" s="98"/>
      <c r="W235" s="49"/>
      <c r="X235" s="49"/>
      <c r="Y235" s="49"/>
      <c r="Z235" s="49"/>
      <c r="AA235" s="49"/>
      <c r="AB235" s="49"/>
      <c r="AC235" s="49"/>
      <c r="AD235" s="49"/>
      <c r="AE235" s="49"/>
      <c r="AF235" s="49"/>
      <c r="AG235" s="49"/>
      <c r="AH235" s="49"/>
      <c r="AI235" s="49"/>
      <c r="AJ235" s="49"/>
    </row>
    <row r="236" spans="3:37" s="41" customFormat="1" ht="13.5" x14ac:dyDescent="0.3">
      <c r="C236" s="49"/>
      <c r="D236" s="49"/>
      <c r="E236" s="49"/>
      <c r="F236" s="49"/>
      <c r="G236" s="49"/>
      <c r="H236" s="49"/>
      <c r="I236" s="49"/>
      <c r="J236" s="49"/>
      <c r="K236" s="49"/>
      <c r="L236" s="49"/>
      <c r="M236" s="49"/>
      <c r="N236" s="49"/>
      <c r="O236" s="49"/>
      <c r="P236" s="49"/>
      <c r="Q236" s="49"/>
      <c r="R236" s="49"/>
      <c r="S236" s="49"/>
      <c r="T236" s="98"/>
      <c r="U236" s="98"/>
      <c r="V236" s="98"/>
      <c r="W236" s="49"/>
      <c r="X236" s="49"/>
      <c r="Y236" s="49"/>
      <c r="Z236" s="49"/>
      <c r="AA236" s="49"/>
      <c r="AB236" s="49"/>
      <c r="AC236" s="49"/>
      <c r="AD236" s="49"/>
      <c r="AE236" s="49"/>
      <c r="AF236" s="49"/>
      <c r="AG236" s="49"/>
      <c r="AH236" s="49"/>
      <c r="AI236" s="49"/>
      <c r="AJ236" s="49"/>
    </row>
    <row r="237" spans="3:37" s="41" customFormat="1" ht="13.5" x14ac:dyDescent="0.3">
      <c r="C237" s="49"/>
      <c r="D237" s="49"/>
      <c r="E237" s="49"/>
      <c r="F237" s="49"/>
      <c r="G237" s="49"/>
      <c r="H237" s="49"/>
      <c r="I237" s="49"/>
      <c r="J237" s="49"/>
      <c r="K237" s="49"/>
      <c r="L237" s="49"/>
      <c r="M237" s="49"/>
      <c r="N237" s="49"/>
      <c r="O237" s="49"/>
      <c r="P237" s="49"/>
      <c r="Q237" s="49"/>
      <c r="R237" s="49"/>
      <c r="S237" s="49"/>
      <c r="T237" s="98"/>
      <c r="U237" s="98"/>
      <c r="V237" s="98"/>
      <c r="W237" s="49"/>
      <c r="X237" s="49"/>
      <c r="Y237" s="49"/>
      <c r="Z237" s="49"/>
      <c r="AA237" s="49"/>
      <c r="AB237" s="49"/>
      <c r="AC237" s="49"/>
      <c r="AD237" s="49"/>
      <c r="AE237" s="49"/>
      <c r="AF237" s="49"/>
      <c r="AG237" s="49"/>
      <c r="AH237" s="49"/>
      <c r="AI237" s="49"/>
      <c r="AJ237" s="49"/>
    </row>
    <row r="238" spans="3:37" s="41" customFormat="1" ht="13.5" x14ac:dyDescent="0.3">
      <c r="C238" s="49"/>
      <c r="D238" s="49"/>
      <c r="E238" s="49"/>
      <c r="F238" s="49"/>
      <c r="G238" s="49"/>
      <c r="H238" s="49"/>
      <c r="I238" s="49"/>
      <c r="J238" s="49"/>
      <c r="K238" s="49"/>
      <c r="L238" s="49"/>
      <c r="M238" s="49"/>
      <c r="N238" s="49"/>
      <c r="O238" s="49"/>
      <c r="P238" s="49"/>
      <c r="Q238" s="49"/>
      <c r="R238" s="49"/>
      <c r="S238" s="49"/>
      <c r="T238" s="98"/>
      <c r="U238" s="98"/>
      <c r="V238" s="98"/>
      <c r="W238" s="49"/>
      <c r="X238" s="49"/>
      <c r="Y238" s="49"/>
      <c r="Z238" s="49"/>
      <c r="AA238" s="49"/>
      <c r="AB238" s="49"/>
      <c r="AC238" s="49"/>
      <c r="AD238" s="49"/>
      <c r="AE238" s="49"/>
      <c r="AF238" s="49"/>
      <c r="AG238" s="49"/>
      <c r="AH238" s="49"/>
      <c r="AI238" s="49"/>
      <c r="AJ238" s="49"/>
    </row>
    <row r="239" spans="3:37" s="41" customFormat="1" ht="13.5" x14ac:dyDescent="0.3">
      <c r="C239" s="49"/>
      <c r="D239" s="49"/>
      <c r="E239" s="49"/>
      <c r="F239" s="49"/>
      <c r="G239" s="49"/>
      <c r="H239" s="49"/>
      <c r="I239" s="49"/>
      <c r="J239" s="49"/>
      <c r="K239" s="49"/>
      <c r="L239" s="49"/>
      <c r="M239" s="49"/>
      <c r="N239" s="49"/>
      <c r="O239" s="49"/>
      <c r="P239" s="49"/>
      <c r="Q239" s="49"/>
      <c r="R239" s="49"/>
      <c r="S239" s="49"/>
      <c r="T239" s="98"/>
      <c r="U239" s="98"/>
      <c r="V239" s="98"/>
      <c r="W239" s="49"/>
      <c r="X239" s="49"/>
      <c r="Y239" s="49"/>
      <c r="Z239" s="49"/>
      <c r="AA239" s="49"/>
      <c r="AB239" s="49"/>
      <c r="AC239" s="49"/>
      <c r="AD239" s="49"/>
      <c r="AE239" s="49"/>
      <c r="AF239" s="49"/>
      <c r="AG239" s="49"/>
      <c r="AH239" s="49"/>
      <c r="AI239" s="49"/>
      <c r="AJ239" s="49"/>
    </row>
    <row r="240" spans="3:37" s="41" customFormat="1" ht="13.5" x14ac:dyDescent="0.3">
      <c r="C240" s="49"/>
      <c r="D240" s="49"/>
      <c r="E240" s="49"/>
      <c r="F240" s="49"/>
      <c r="G240" s="49"/>
      <c r="H240" s="49"/>
      <c r="I240" s="49"/>
      <c r="J240" s="49"/>
      <c r="K240" s="49"/>
      <c r="L240" s="49"/>
      <c r="M240" s="49"/>
      <c r="N240" s="49"/>
      <c r="O240" s="49"/>
      <c r="P240" s="49"/>
      <c r="Q240" s="49"/>
      <c r="R240" s="49"/>
      <c r="S240" s="49"/>
      <c r="T240" s="98"/>
      <c r="U240" s="98"/>
      <c r="V240" s="98"/>
      <c r="W240" s="49"/>
      <c r="X240" s="49"/>
      <c r="Y240" s="49"/>
      <c r="Z240" s="49"/>
      <c r="AA240" s="49"/>
      <c r="AB240" s="49"/>
      <c r="AC240" s="49"/>
      <c r="AD240" s="49"/>
      <c r="AE240" s="49"/>
      <c r="AF240" s="49"/>
      <c r="AG240" s="49"/>
      <c r="AH240" s="49"/>
      <c r="AI240" s="49"/>
      <c r="AJ240" s="49"/>
    </row>
    <row r="241" spans="3:36" s="41" customFormat="1" ht="13.5" x14ac:dyDescent="0.3">
      <c r="C241" s="49"/>
      <c r="D241" s="49"/>
      <c r="E241" s="49"/>
      <c r="F241" s="49"/>
      <c r="G241" s="49"/>
      <c r="H241" s="49"/>
      <c r="I241" s="49"/>
      <c r="J241" s="49"/>
      <c r="K241" s="49"/>
      <c r="L241" s="49"/>
      <c r="M241" s="49"/>
      <c r="N241" s="49"/>
      <c r="O241" s="49"/>
      <c r="P241" s="49"/>
      <c r="Q241" s="49"/>
      <c r="R241" s="49"/>
      <c r="S241" s="49"/>
      <c r="T241" s="98"/>
      <c r="U241" s="98"/>
      <c r="V241" s="98"/>
      <c r="W241" s="49"/>
      <c r="X241" s="49"/>
      <c r="Y241" s="49"/>
      <c r="Z241" s="49"/>
      <c r="AA241" s="49"/>
      <c r="AB241" s="49"/>
      <c r="AC241" s="49"/>
      <c r="AD241" s="49"/>
      <c r="AE241" s="49"/>
      <c r="AF241" s="49"/>
      <c r="AG241" s="49"/>
      <c r="AH241" s="49"/>
      <c r="AI241" s="49"/>
      <c r="AJ241" s="49"/>
    </row>
    <row r="242" spans="3:36" s="41" customFormat="1" ht="13.5" x14ac:dyDescent="0.3">
      <c r="C242" s="49"/>
      <c r="D242" s="49"/>
      <c r="E242" s="49"/>
      <c r="F242" s="49"/>
      <c r="G242" s="49"/>
      <c r="H242" s="49"/>
      <c r="I242" s="49"/>
      <c r="J242" s="49"/>
      <c r="K242" s="49"/>
      <c r="L242" s="49"/>
      <c r="M242" s="49"/>
      <c r="N242" s="49"/>
      <c r="O242" s="49"/>
      <c r="P242" s="49"/>
      <c r="Q242" s="49"/>
      <c r="R242" s="49"/>
      <c r="S242" s="49"/>
      <c r="T242" s="98"/>
      <c r="U242" s="98"/>
      <c r="V242" s="98"/>
      <c r="W242" s="49"/>
      <c r="X242" s="49"/>
      <c r="Y242" s="49"/>
      <c r="Z242" s="49"/>
      <c r="AA242" s="49"/>
      <c r="AB242" s="49"/>
      <c r="AC242" s="49"/>
      <c r="AD242" s="49"/>
      <c r="AE242" s="49"/>
      <c r="AF242" s="49"/>
      <c r="AG242" s="49"/>
      <c r="AH242" s="49"/>
      <c r="AI242" s="49"/>
      <c r="AJ242" s="49"/>
    </row>
    <row r="243" spans="3:36" s="41" customFormat="1" ht="13.5" x14ac:dyDescent="0.3">
      <c r="C243" s="49"/>
      <c r="D243" s="49"/>
      <c r="E243" s="49"/>
      <c r="F243" s="49"/>
      <c r="G243" s="49"/>
      <c r="H243" s="49"/>
      <c r="I243" s="49"/>
      <c r="J243" s="49"/>
      <c r="K243" s="49"/>
      <c r="L243" s="49"/>
      <c r="M243" s="49"/>
      <c r="N243" s="49"/>
      <c r="O243" s="49"/>
      <c r="P243" s="49"/>
      <c r="Q243" s="49"/>
      <c r="R243" s="49"/>
      <c r="S243" s="49"/>
      <c r="T243" s="98"/>
      <c r="U243" s="98"/>
      <c r="V243" s="98"/>
      <c r="W243" s="49"/>
      <c r="X243" s="49"/>
      <c r="Y243" s="49"/>
      <c r="Z243" s="49"/>
      <c r="AA243" s="49"/>
      <c r="AB243" s="49"/>
      <c r="AC243" s="49"/>
      <c r="AD243" s="49"/>
      <c r="AE243" s="49"/>
      <c r="AF243" s="49"/>
      <c r="AG243" s="49"/>
      <c r="AH243" s="49"/>
      <c r="AI243" s="49"/>
      <c r="AJ243" s="49"/>
    </row>
    <row r="244" spans="3:36" s="41" customFormat="1" ht="13.5" x14ac:dyDescent="0.3">
      <c r="C244" s="49"/>
      <c r="D244" s="49"/>
      <c r="E244" s="49"/>
      <c r="F244" s="49"/>
      <c r="G244" s="49"/>
      <c r="H244" s="49"/>
      <c r="I244" s="49"/>
      <c r="J244" s="49"/>
      <c r="K244" s="49"/>
      <c r="L244" s="49"/>
      <c r="M244" s="49"/>
      <c r="N244" s="49"/>
      <c r="O244" s="49"/>
      <c r="P244" s="49"/>
      <c r="Q244" s="49"/>
      <c r="R244" s="49"/>
      <c r="S244" s="49"/>
      <c r="T244" s="98"/>
      <c r="U244" s="98"/>
      <c r="V244" s="98"/>
      <c r="W244" s="49"/>
      <c r="X244" s="49"/>
      <c r="Y244" s="49"/>
      <c r="Z244" s="49"/>
      <c r="AA244" s="49"/>
      <c r="AB244" s="49"/>
      <c r="AC244" s="49"/>
      <c r="AD244" s="49"/>
      <c r="AE244" s="49"/>
      <c r="AF244" s="49"/>
      <c r="AG244" s="49"/>
      <c r="AH244" s="49"/>
      <c r="AI244" s="49"/>
      <c r="AJ244" s="49"/>
    </row>
    <row r="245" spans="3:36" s="41" customFormat="1" ht="13.5" x14ac:dyDescent="0.3">
      <c r="C245" s="49"/>
      <c r="D245" s="49"/>
      <c r="E245" s="49"/>
      <c r="F245" s="49"/>
      <c r="G245" s="49"/>
      <c r="H245" s="49"/>
      <c r="I245" s="49"/>
      <c r="J245" s="49"/>
      <c r="K245" s="49"/>
      <c r="L245" s="49"/>
      <c r="M245" s="49"/>
      <c r="N245" s="49"/>
      <c r="O245" s="49"/>
      <c r="P245" s="49"/>
      <c r="Q245" s="49"/>
      <c r="R245" s="49"/>
      <c r="S245" s="49"/>
      <c r="T245" s="98"/>
      <c r="U245" s="98"/>
      <c r="V245" s="98"/>
      <c r="W245" s="49"/>
      <c r="X245" s="49"/>
      <c r="Y245" s="49"/>
      <c r="Z245" s="49"/>
      <c r="AA245" s="49"/>
      <c r="AB245" s="49"/>
      <c r="AC245" s="49"/>
      <c r="AD245" s="49"/>
      <c r="AE245" s="49"/>
      <c r="AF245" s="49"/>
      <c r="AG245" s="49"/>
      <c r="AH245" s="49"/>
      <c r="AI245" s="49"/>
      <c r="AJ245" s="49"/>
    </row>
    <row r="246" spans="3:36" s="41" customFormat="1" ht="13.5" x14ac:dyDescent="0.3">
      <c r="C246" s="49"/>
      <c r="D246" s="49"/>
      <c r="E246" s="49"/>
      <c r="F246" s="49"/>
      <c r="G246" s="49"/>
      <c r="H246" s="49"/>
      <c r="I246" s="49"/>
      <c r="J246" s="49"/>
      <c r="K246" s="49"/>
      <c r="L246" s="49"/>
      <c r="M246" s="49"/>
      <c r="N246" s="49"/>
      <c r="O246" s="49"/>
      <c r="P246" s="49"/>
      <c r="Q246" s="49"/>
      <c r="R246" s="49"/>
      <c r="S246" s="49"/>
      <c r="T246" s="98"/>
      <c r="U246" s="98"/>
      <c r="V246" s="98"/>
      <c r="W246" s="49"/>
      <c r="X246" s="49"/>
      <c r="Y246" s="49"/>
      <c r="Z246" s="49"/>
      <c r="AA246" s="49"/>
      <c r="AB246" s="49"/>
      <c r="AC246" s="49"/>
      <c r="AD246" s="49"/>
      <c r="AE246" s="49"/>
      <c r="AF246" s="49"/>
      <c r="AG246" s="49"/>
      <c r="AH246" s="49"/>
      <c r="AI246" s="49"/>
      <c r="AJ246" s="49"/>
    </row>
    <row r="247" spans="3:36" s="41" customFormat="1" ht="13.5" x14ac:dyDescent="0.3">
      <c r="C247" s="49"/>
      <c r="D247" s="49"/>
      <c r="E247" s="49"/>
      <c r="F247" s="49"/>
      <c r="G247" s="49"/>
      <c r="H247" s="49"/>
      <c r="I247" s="49"/>
      <c r="J247" s="49"/>
      <c r="K247" s="49"/>
      <c r="L247" s="49"/>
      <c r="M247" s="49"/>
      <c r="N247" s="49"/>
      <c r="O247" s="49"/>
      <c r="P247" s="49"/>
      <c r="Q247" s="49"/>
      <c r="R247" s="49"/>
      <c r="S247" s="49"/>
      <c r="T247" s="98"/>
      <c r="U247" s="98"/>
      <c r="V247" s="98"/>
      <c r="W247" s="49"/>
      <c r="X247" s="49"/>
      <c r="Y247" s="49"/>
      <c r="Z247" s="49"/>
      <c r="AA247" s="49"/>
      <c r="AB247" s="49"/>
      <c r="AC247" s="49"/>
      <c r="AD247" s="49"/>
      <c r="AE247" s="49"/>
      <c r="AF247" s="49"/>
      <c r="AG247" s="49"/>
      <c r="AH247" s="49"/>
      <c r="AI247" s="49"/>
      <c r="AJ247" s="49"/>
    </row>
    <row r="248" spans="3:36" s="41" customFormat="1" ht="13.5" x14ac:dyDescent="0.3">
      <c r="C248" s="49"/>
      <c r="D248" s="49"/>
      <c r="E248" s="49"/>
      <c r="F248" s="49"/>
      <c r="G248" s="49"/>
      <c r="H248" s="49"/>
      <c r="I248" s="49"/>
      <c r="J248" s="49"/>
      <c r="K248" s="49"/>
      <c r="L248" s="49"/>
      <c r="M248" s="49"/>
      <c r="N248" s="49"/>
      <c r="O248" s="49"/>
      <c r="P248" s="49"/>
      <c r="Q248" s="49"/>
      <c r="R248" s="49"/>
      <c r="S248" s="49"/>
      <c r="T248" s="98"/>
      <c r="U248" s="98"/>
      <c r="V248" s="98"/>
      <c r="W248" s="49"/>
      <c r="X248" s="49"/>
      <c r="Y248" s="49"/>
      <c r="Z248" s="49"/>
      <c r="AA248" s="49"/>
      <c r="AB248" s="49"/>
      <c r="AC248" s="49"/>
      <c r="AD248" s="49"/>
      <c r="AE248" s="49"/>
      <c r="AF248" s="49"/>
      <c r="AG248" s="49"/>
      <c r="AH248" s="49"/>
      <c r="AI248" s="49"/>
      <c r="AJ248" s="49"/>
    </row>
    <row r="249" spans="3:36" s="41" customFormat="1" ht="13.5" x14ac:dyDescent="0.3">
      <c r="C249" s="49"/>
      <c r="D249" s="49"/>
      <c r="E249" s="49"/>
      <c r="F249" s="49"/>
      <c r="G249" s="49"/>
      <c r="H249" s="49"/>
      <c r="I249" s="49"/>
      <c r="J249" s="49"/>
      <c r="K249" s="49"/>
      <c r="L249" s="49"/>
      <c r="M249" s="49"/>
      <c r="N249" s="49"/>
      <c r="O249" s="49"/>
      <c r="P249" s="49"/>
      <c r="Q249" s="49"/>
      <c r="R249" s="49"/>
      <c r="S249" s="49"/>
      <c r="T249" s="98"/>
      <c r="U249" s="98"/>
      <c r="V249" s="98"/>
      <c r="W249" s="49"/>
      <c r="X249" s="49"/>
      <c r="Y249" s="49"/>
      <c r="Z249" s="49"/>
      <c r="AA249" s="49"/>
      <c r="AB249" s="49"/>
      <c r="AC249" s="49"/>
      <c r="AD249" s="49"/>
      <c r="AE249" s="49"/>
      <c r="AF249" s="49"/>
      <c r="AG249" s="49"/>
      <c r="AH249" s="49"/>
      <c r="AI249" s="49"/>
      <c r="AJ249" s="49"/>
    </row>
    <row r="250" spans="3:36" s="41" customFormat="1" ht="13.5" x14ac:dyDescent="0.3">
      <c r="C250" s="49"/>
      <c r="D250" s="49"/>
      <c r="E250" s="49"/>
      <c r="F250" s="49"/>
      <c r="G250" s="49"/>
      <c r="H250" s="49"/>
      <c r="I250" s="49"/>
      <c r="J250" s="49"/>
      <c r="K250" s="49"/>
      <c r="L250" s="49"/>
      <c r="M250" s="49"/>
      <c r="N250" s="49"/>
      <c r="O250" s="49"/>
      <c r="P250" s="49"/>
      <c r="Q250" s="49"/>
      <c r="R250" s="49"/>
      <c r="S250" s="49"/>
      <c r="T250" s="98"/>
      <c r="U250" s="98"/>
      <c r="V250" s="98"/>
      <c r="W250" s="49"/>
      <c r="X250" s="49"/>
      <c r="Y250" s="49"/>
      <c r="Z250" s="49"/>
      <c r="AA250" s="49"/>
      <c r="AB250" s="49"/>
      <c r="AC250" s="49"/>
      <c r="AD250" s="49"/>
      <c r="AE250" s="49"/>
      <c r="AF250" s="49"/>
      <c r="AG250" s="49"/>
      <c r="AH250" s="49"/>
      <c r="AI250" s="49"/>
      <c r="AJ250" s="49"/>
    </row>
    <row r="251" spans="3:36" s="41" customFormat="1" ht="13.5" x14ac:dyDescent="0.3">
      <c r="C251" s="49"/>
      <c r="D251" s="49"/>
      <c r="E251" s="49"/>
      <c r="F251" s="49"/>
      <c r="G251" s="49"/>
      <c r="H251" s="49"/>
      <c r="I251" s="49"/>
      <c r="J251" s="49"/>
      <c r="K251" s="49"/>
      <c r="L251" s="49"/>
      <c r="M251" s="49"/>
      <c r="N251" s="49"/>
      <c r="O251" s="49"/>
      <c r="P251" s="49"/>
      <c r="Q251" s="49"/>
      <c r="R251" s="49"/>
      <c r="S251" s="49"/>
      <c r="T251" s="98"/>
      <c r="U251" s="98"/>
      <c r="V251" s="98"/>
      <c r="W251" s="49"/>
      <c r="X251" s="49"/>
      <c r="Y251" s="49"/>
      <c r="Z251" s="49"/>
      <c r="AA251" s="49"/>
      <c r="AB251" s="49"/>
      <c r="AC251" s="49"/>
      <c r="AD251" s="49"/>
      <c r="AE251" s="49"/>
      <c r="AF251" s="49"/>
      <c r="AG251" s="49"/>
      <c r="AH251" s="49"/>
      <c r="AI251" s="49"/>
      <c r="AJ251" s="49"/>
    </row>
    <row r="252" spans="3:36" s="41" customFormat="1" ht="13.5" x14ac:dyDescent="0.3">
      <c r="C252" s="49"/>
      <c r="D252" s="49"/>
      <c r="E252" s="49"/>
      <c r="F252" s="49"/>
      <c r="G252" s="49"/>
      <c r="H252" s="49"/>
      <c r="I252" s="49"/>
      <c r="J252" s="49"/>
      <c r="K252" s="49"/>
      <c r="L252" s="49"/>
      <c r="M252" s="49"/>
      <c r="N252" s="49"/>
      <c r="O252" s="49"/>
      <c r="P252" s="49"/>
      <c r="Q252" s="49"/>
      <c r="R252" s="49"/>
      <c r="S252" s="49"/>
      <c r="T252" s="98"/>
      <c r="U252" s="98"/>
      <c r="V252" s="98"/>
      <c r="W252" s="49"/>
      <c r="X252" s="49"/>
      <c r="Y252" s="49"/>
      <c r="Z252" s="49"/>
      <c r="AA252" s="49"/>
      <c r="AB252" s="49"/>
      <c r="AC252" s="49"/>
      <c r="AD252" s="49"/>
      <c r="AE252" s="49"/>
      <c r="AF252" s="49"/>
      <c r="AG252" s="49"/>
      <c r="AH252" s="49"/>
      <c r="AI252" s="49"/>
      <c r="AJ252" s="49"/>
    </row>
    <row r="253" spans="3:36" s="41" customFormat="1" ht="13.5" x14ac:dyDescent="0.3">
      <c r="C253" s="49"/>
      <c r="D253" s="49"/>
      <c r="E253" s="49"/>
      <c r="F253" s="49"/>
      <c r="G253" s="49"/>
      <c r="H253" s="49"/>
      <c r="I253" s="49"/>
      <c r="J253" s="49"/>
      <c r="K253" s="49"/>
      <c r="L253" s="49"/>
      <c r="M253" s="49"/>
      <c r="N253" s="49"/>
      <c r="O253" s="49"/>
      <c r="P253" s="49"/>
      <c r="Q253" s="49"/>
      <c r="R253" s="49"/>
      <c r="S253" s="49"/>
      <c r="T253" s="98"/>
      <c r="U253" s="98"/>
      <c r="V253" s="98"/>
      <c r="W253" s="49"/>
      <c r="X253" s="49"/>
      <c r="Y253" s="49"/>
      <c r="Z253" s="49"/>
      <c r="AA253" s="49"/>
      <c r="AB253" s="49"/>
      <c r="AC253" s="49"/>
      <c r="AD253" s="49"/>
      <c r="AE253" s="49"/>
      <c r="AF253" s="49"/>
      <c r="AG253" s="49"/>
      <c r="AH253" s="49"/>
      <c r="AI253" s="49"/>
      <c r="AJ253" s="49"/>
    </row>
    <row r="254" spans="3:36" s="41" customFormat="1" ht="13.5" x14ac:dyDescent="0.3">
      <c r="C254" s="49"/>
      <c r="D254" s="49"/>
      <c r="E254" s="49"/>
      <c r="F254" s="49"/>
      <c r="G254" s="49"/>
      <c r="H254" s="49"/>
      <c r="I254" s="49"/>
      <c r="J254" s="49"/>
      <c r="K254" s="49"/>
      <c r="L254" s="49"/>
      <c r="M254" s="49"/>
      <c r="N254" s="49"/>
      <c r="O254" s="49"/>
      <c r="P254" s="49"/>
      <c r="Q254" s="49"/>
      <c r="R254" s="49"/>
      <c r="S254" s="49"/>
      <c r="T254" s="98"/>
      <c r="U254" s="98"/>
      <c r="V254" s="98"/>
      <c r="W254" s="49"/>
      <c r="X254" s="49"/>
      <c r="Y254" s="49"/>
      <c r="Z254" s="49"/>
      <c r="AA254" s="49"/>
      <c r="AB254" s="49"/>
      <c r="AC254" s="49"/>
      <c r="AD254" s="49"/>
      <c r="AE254" s="49"/>
      <c r="AF254" s="49"/>
      <c r="AG254" s="49"/>
      <c r="AH254" s="49"/>
      <c r="AI254" s="49"/>
      <c r="AJ254" s="49"/>
    </row>
    <row r="255" spans="3:36" s="41" customFormat="1" ht="13.5" x14ac:dyDescent="0.3">
      <c r="C255" s="49"/>
      <c r="D255" s="49"/>
      <c r="E255" s="49"/>
      <c r="F255" s="49"/>
      <c r="G255" s="49"/>
      <c r="H255" s="49"/>
      <c r="I255" s="49"/>
      <c r="J255" s="49"/>
      <c r="K255" s="49"/>
      <c r="L255" s="49"/>
      <c r="M255" s="49"/>
      <c r="N255" s="49"/>
      <c r="O255" s="49"/>
      <c r="P255" s="49"/>
      <c r="Q255" s="49"/>
      <c r="R255" s="49"/>
      <c r="S255" s="49"/>
      <c r="T255" s="98"/>
      <c r="U255" s="98"/>
      <c r="V255" s="98"/>
      <c r="W255" s="49"/>
      <c r="X255" s="49"/>
      <c r="Y255" s="49"/>
      <c r="Z255" s="49"/>
      <c r="AA255" s="49"/>
      <c r="AB255" s="49"/>
      <c r="AC255" s="49"/>
      <c r="AD255" s="49"/>
      <c r="AE255" s="49"/>
      <c r="AF255" s="49"/>
      <c r="AG255" s="49"/>
      <c r="AH255" s="49"/>
      <c r="AI255" s="49"/>
      <c r="AJ255" s="49"/>
    </row>
    <row r="256" spans="3:36" s="41" customFormat="1" ht="13.5" x14ac:dyDescent="0.3">
      <c r="C256" s="49"/>
      <c r="D256" s="49"/>
      <c r="E256" s="49"/>
      <c r="F256" s="49"/>
      <c r="G256" s="49"/>
      <c r="H256" s="49"/>
      <c r="I256" s="49"/>
      <c r="J256" s="49"/>
      <c r="K256" s="49"/>
      <c r="L256" s="49"/>
      <c r="M256" s="49"/>
      <c r="N256" s="49"/>
      <c r="O256" s="49"/>
      <c r="P256" s="49"/>
      <c r="Q256" s="49"/>
      <c r="R256" s="49"/>
      <c r="S256" s="49"/>
      <c r="T256" s="98"/>
      <c r="U256" s="98"/>
      <c r="V256" s="98"/>
      <c r="W256" s="49"/>
      <c r="X256" s="49"/>
      <c r="Y256" s="49"/>
      <c r="Z256" s="49"/>
      <c r="AA256" s="49"/>
      <c r="AB256" s="49"/>
      <c r="AC256" s="49"/>
      <c r="AD256" s="49"/>
      <c r="AE256" s="49"/>
      <c r="AF256" s="49"/>
      <c r="AG256" s="49"/>
      <c r="AH256" s="49"/>
      <c r="AI256" s="49"/>
      <c r="AJ256" s="49"/>
    </row>
    <row r="257" spans="3:36" s="41" customFormat="1" ht="13.5" x14ac:dyDescent="0.3">
      <c r="C257" s="49"/>
      <c r="D257" s="49"/>
      <c r="E257" s="49"/>
      <c r="F257" s="49"/>
      <c r="G257" s="49"/>
      <c r="H257" s="49"/>
      <c r="I257" s="49"/>
      <c r="J257" s="49"/>
      <c r="K257" s="49"/>
      <c r="L257" s="49"/>
      <c r="M257" s="49"/>
      <c r="N257" s="49"/>
      <c r="O257" s="49"/>
      <c r="P257" s="49"/>
      <c r="Q257" s="49"/>
      <c r="R257" s="49"/>
      <c r="S257" s="49"/>
      <c r="T257" s="98"/>
      <c r="U257" s="98"/>
      <c r="V257" s="98"/>
      <c r="W257" s="49"/>
      <c r="X257" s="49"/>
      <c r="Y257" s="49"/>
      <c r="Z257" s="49"/>
      <c r="AA257" s="49"/>
      <c r="AB257" s="49"/>
      <c r="AC257" s="49"/>
      <c r="AD257" s="49"/>
      <c r="AE257" s="49"/>
      <c r="AF257" s="49"/>
      <c r="AG257" s="49"/>
      <c r="AH257" s="49"/>
      <c r="AI257" s="49"/>
      <c r="AJ257" s="49"/>
    </row>
    <row r="258" spans="3:36" s="41" customFormat="1" ht="13.5" x14ac:dyDescent="0.3">
      <c r="C258" s="49"/>
      <c r="D258" s="49"/>
      <c r="E258" s="49"/>
      <c r="F258" s="49"/>
      <c r="G258" s="49"/>
      <c r="H258" s="49"/>
      <c r="I258" s="49"/>
      <c r="J258" s="49"/>
      <c r="K258" s="49"/>
      <c r="L258" s="49"/>
      <c r="M258" s="49"/>
      <c r="N258" s="49"/>
      <c r="O258" s="49"/>
      <c r="P258" s="49"/>
      <c r="Q258" s="49"/>
      <c r="R258" s="49"/>
      <c r="S258" s="49"/>
      <c r="T258" s="98"/>
      <c r="U258" s="98"/>
      <c r="V258" s="98"/>
      <c r="W258" s="49"/>
      <c r="X258" s="49"/>
      <c r="Y258" s="49"/>
      <c r="Z258" s="49"/>
      <c r="AA258" s="49"/>
      <c r="AB258" s="49"/>
      <c r="AC258" s="49"/>
      <c r="AD258" s="49"/>
      <c r="AE258" s="49"/>
      <c r="AF258" s="49"/>
      <c r="AG258" s="49"/>
      <c r="AH258" s="49"/>
      <c r="AI258" s="49"/>
      <c r="AJ258" s="49"/>
    </row>
    <row r="259" spans="3:36" s="41" customFormat="1" ht="13.5" x14ac:dyDescent="0.3">
      <c r="C259" s="49"/>
      <c r="D259" s="49"/>
      <c r="E259" s="49"/>
      <c r="F259" s="49"/>
      <c r="G259" s="49"/>
      <c r="H259" s="49"/>
      <c r="I259" s="49"/>
      <c r="J259" s="49"/>
      <c r="K259" s="49"/>
      <c r="L259" s="49"/>
      <c r="M259" s="49"/>
      <c r="N259" s="49"/>
      <c r="O259" s="49"/>
      <c r="P259" s="49"/>
      <c r="Q259" s="49"/>
      <c r="R259" s="49"/>
      <c r="S259" s="49"/>
      <c r="T259" s="98"/>
      <c r="U259" s="98"/>
      <c r="V259" s="98"/>
      <c r="W259" s="49"/>
      <c r="X259" s="49"/>
      <c r="Y259" s="49"/>
      <c r="Z259" s="49"/>
      <c r="AA259" s="49"/>
      <c r="AB259" s="49"/>
      <c r="AC259" s="49"/>
      <c r="AD259" s="49"/>
      <c r="AE259" s="49"/>
      <c r="AF259" s="49"/>
      <c r="AG259" s="49"/>
      <c r="AH259" s="49"/>
      <c r="AI259" s="49"/>
      <c r="AJ259" s="49"/>
    </row>
    <row r="260" spans="3:36" s="41" customFormat="1" ht="13.5" x14ac:dyDescent="0.3">
      <c r="C260" s="49"/>
      <c r="D260" s="49"/>
      <c r="E260" s="49"/>
      <c r="F260" s="49"/>
      <c r="G260" s="49"/>
      <c r="H260" s="49"/>
      <c r="I260" s="49"/>
      <c r="J260" s="49"/>
      <c r="K260" s="49"/>
      <c r="L260" s="49"/>
      <c r="M260" s="49"/>
      <c r="N260" s="49"/>
      <c r="O260" s="49"/>
      <c r="P260" s="49"/>
      <c r="Q260" s="49"/>
      <c r="R260" s="49"/>
      <c r="S260" s="49"/>
      <c r="T260" s="98"/>
      <c r="U260" s="98"/>
      <c r="V260" s="98"/>
      <c r="W260" s="49"/>
      <c r="X260" s="49"/>
      <c r="Y260" s="49"/>
      <c r="Z260" s="49"/>
      <c r="AA260" s="49"/>
      <c r="AB260" s="49"/>
      <c r="AC260" s="49"/>
      <c r="AD260" s="49"/>
      <c r="AE260" s="49"/>
      <c r="AF260" s="49"/>
      <c r="AG260" s="49"/>
      <c r="AH260" s="49"/>
      <c r="AI260" s="49"/>
      <c r="AJ260" s="49"/>
    </row>
    <row r="261" spans="3:36" s="41" customFormat="1" ht="13.5" x14ac:dyDescent="0.3">
      <c r="C261" s="49"/>
      <c r="D261" s="49"/>
      <c r="E261" s="49"/>
      <c r="F261" s="49"/>
      <c r="G261" s="49"/>
      <c r="H261" s="49"/>
      <c r="I261" s="49"/>
      <c r="J261" s="49"/>
      <c r="K261" s="49"/>
      <c r="L261" s="49"/>
      <c r="M261" s="49"/>
      <c r="N261" s="49"/>
      <c r="O261" s="49"/>
      <c r="P261" s="49"/>
      <c r="Q261" s="49"/>
      <c r="R261" s="49"/>
      <c r="S261" s="49"/>
      <c r="T261" s="98"/>
      <c r="U261" s="98"/>
      <c r="V261" s="98"/>
      <c r="W261" s="49"/>
      <c r="X261" s="49"/>
      <c r="Y261" s="49"/>
      <c r="Z261" s="49"/>
      <c r="AA261" s="49"/>
      <c r="AB261" s="49"/>
      <c r="AC261" s="49"/>
      <c r="AD261" s="49"/>
      <c r="AE261" s="49"/>
      <c r="AF261" s="49"/>
      <c r="AG261" s="49"/>
      <c r="AH261" s="49"/>
      <c r="AI261" s="49"/>
      <c r="AJ261" s="49"/>
    </row>
    <row r="262" spans="3:36" s="41" customFormat="1" ht="13.5" x14ac:dyDescent="0.3">
      <c r="C262" s="49"/>
      <c r="D262" s="49"/>
      <c r="E262" s="49"/>
      <c r="F262" s="49"/>
      <c r="G262" s="49"/>
      <c r="H262" s="49"/>
      <c r="I262" s="49"/>
      <c r="J262" s="49"/>
      <c r="K262" s="49"/>
      <c r="L262" s="49"/>
      <c r="M262" s="49"/>
      <c r="N262" s="49"/>
      <c r="O262" s="49"/>
      <c r="P262" s="49"/>
      <c r="Q262" s="49"/>
      <c r="R262" s="49"/>
      <c r="S262" s="49"/>
      <c r="T262" s="98"/>
      <c r="U262" s="98"/>
      <c r="V262" s="98"/>
      <c r="W262" s="49"/>
      <c r="X262" s="49"/>
      <c r="Y262" s="49"/>
      <c r="Z262" s="49"/>
      <c r="AA262" s="49"/>
      <c r="AB262" s="49"/>
      <c r="AC262" s="49"/>
      <c r="AD262" s="49"/>
      <c r="AE262" s="49"/>
      <c r="AF262" s="49"/>
      <c r="AG262" s="49"/>
      <c r="AH262" s="49"/>
      <c r="AI262" s="49"/>
      <c r="AJ262" s="49"/>
    </row>
    <row r="263" spans="3:36" s="41" customFormat="1" ht="13.5" x14ac:dyDescent="0.3">
      <c r="C263" s="49"/>
      <c r="D263" s="49"/>
      <c r="E263" s="49"/>
      <c r="F263" s="49"/>
      <c r="G263" s="49"/>
      <c r="H263" s="49"/>
      <c r="I263" s="49"/>
      <c r="J263" s="49"/>
      <c r="K263" s="49"/>
      <c r="L263" s="49"/>
      <c r="M263" s="49"/>
      <c r="N263" s="49"/>
      <c r="O263" s="49"/>
      <c r="P263" s="49"/>
      <c r="Q263" s="49"/>
      <c r="R263" s="49"/>
      <c r="S263" s="49"/>
      <c r="T263" s="98"/>
      <c r="U263" s="98"/>
      <c r="V263" s="98"/>
      <c r="W263" s="49"/>
      <c r="X263" s="49"/>
      <c r="Y263" s="49"/>
      <c r="Z263" s="49"/>
      <c r="AA263" s="49"/>
      <c r="AB263" s="49"/>
      <c r="AC263" s="49"/>
      <c r="AD263" s="49"/>
      <c r="AE263" s="49"/>
      <c r="AF263" s="49"/>
      <c r="AG263" s="49"/>
      <c r="AH263" s="49"/>
      <c r="AI263" s="49"/>
      <c r="AJ263" s="49"/>
    </row>
    <row r="264" spans="3:36" s="41" customFormat="1" ht="13.5" x14ac:dyDescent="0.3">
      <c r="C264" s="49"/>
      <c r="D264" s="49"/>
      <c r="E264" s="49"/>
      <c r="F264" s="49"/>
      <c r="G264" s="49"/>
      <c r="H264" s="49"/>
      <c r="I264" s="49"/>
      <c r="J264" s="49"/>
      <c r="K264" s="49"/>
      <c r="L264" s="49"/>
      <c r="M264" s="49"/>
      <c r="N264" s="49"/>
      <c r="O264" s="49"/>
      <c r="P264" s="49"/>
      <c r="Q264" s="49"/>
      <c r="R264" s="49"/>
      <c r="S264" s="49"/>
      <c r="T264" s="98"/>
      <c r="U264" s="98"/>
      <c r="V264" s="98"/>
      <c r="W264" s="49"/>
      <c r="X264" s="49"/>
      <c r="Y264" s="49"/>
      <c r="Z264" s="49"/>
      <c r="AA264" s="49"/>
      <c r="AB264" s="49"/>
      <c r="AC264" s="49"/>
      <c r="AD264" s="49"/>
      <c r="AE264" s="49"/>
      <c r="AF264" s="49"/>
      <c r="AG264" s="49"/>
      <c r="AH264" s="49"/>
      <c r="AI264" s="49"/>
      <c r="AJ264" s="49"/>
    </row>
    <row r="265" spans="3:36" s="41" customFormat="1" ht="13.5" x14ac:dyDescent="0.3">
      <c r="C265" s="49"/>
      <c r="D265" s="49"/>
      <c r="E265" s="49"/>
      <c r="F265" s="49"/>
      <c r="G265" s="49"/>
      <c r="H265" s="49"/>
      <c r="I265" s="49"/>
      <c r="J265" s="49"/>
      <c r="K265" s="49"/>
      <c r="L265" s="49"/>
      <c r="M265" s="49"/>
      <c r="N265" s="49"/>
      <c r="O265" s="49"/>
      <c r="P265" s="49"/>
      <c r="Q265" s="49"/>
      <c r="R265" s="49"/>
      <c r="S265" s="49"/>
      <c r="T265" s="98"/>
      <c r="U265" s="98"/>
      <c r="V265" s="98"/>
      <c r="W265" s="49"/>
      <c r="X265" s="49"/>
      <c r="Y265" s="49"/>
      <c r="Z265" s="49"/>
      <c r="AA265" s="49"/>
      <c r="AB265" s="49"/>
      <c r="AC265" s="49"/>
      <c r="AD265" s="49"/>
      <c r="AE265" s="49"/>
      <c r="AF265" s="49"/>
      <c r="AG265" s="49"/>
      <c r="AH265" s="49"/>
      <c r="AI265" s="49"/>
      <c r="AJ265" s="49"/>
    </row>
    <row r="266" spans="3:36" s="41" customFormat="1" ht="13.5" x14ac:dyDescent="0.3">
      <c r="C266" s="49"/>
      <c r="D266" s="49"/>
      <c r="E266" s="49"/>
      <c r="F266" s="49"/>
      <c r="G266" s="49"/>
      <c r="H266" s="49"/>
      <c r="I266" s="49"/>
      <c r="J266" s="49"/>
      <c r="K266" s="49"/>
      <c r="L266" s="49"/>
      <c r="M266" s="49"/>
      <c r="N266" s="49"/>
      <c r="O266" s="49"/>
      <c r="P266" s="49"/>
      <c r="Q266" s="49"/>
      <c r="R266" s="49"/>
      <c r="S266" s="49"/>
      <c r="T266" s="98"/>
      <c r="U266" s="98"/>
      <c r="V266" s="98"/>
      <c r="W266" s="49"/>
      <c r="X266" s="49"/>
      <c r="Y266" s="49"/>
      <c r="Z266" s="49"/>
      <c r="AA266" s="49"/>
      <c r="AB266" s="49"/>
      <c r="AC266" s="49"/>
      <c r="AD266" s="49"/>
      <c r="AE266" s="49"/>
      <c r="AF266" s="49"/>
      <c r="AG266" s="49"/>
      <c r="AH266" s="49"/>
      <c r="AI266" s="49"/>
      <c r="AJ266" s="49"/>
    </row>
    <row r="267" spans="3:36" s="41" customFormat="1" ht="13.5" x14ac:dyDescent="0.3">
      <c r="C267" s="49"/>
      <c r="D267" s="49"/>
      <c r="E267" s="49"/>
      <c r="F267" s="49"/>
      <c r="G267" s="49"/>
      <c r="H267" s="49"/>
      <c r="I267" s="49"/>
      <c r="J267" s="49"/>
      <c r="K267" s="49"/>
      <c r="L267" s="49"/>
      <c r="M267" s="49"/>
      <c r="N267" s="49"/>
      <c r="O267" s="49"/>
      <c r="P267" s="49"/>
      <c r="Q267" s="49"/>
      <c r="R267" s="49"/>
      <c r="S267" s="49"/>
      <c r="T267" s="98"/>
      <c r="U267" s="98"/>
      <c r="V267" s="98"/>
      <c r="W267" s="49"/>
      <c r="X267" s="49"/>
      <c r="Y267" s="49"/>
      <c r="Z267" s="49"/>
      <c r="AA267" s="49"/>
      <c r="AB267" s="49"/>
      <c r="AC267" s="49"/>
      <c r="AD267" s="49"/>
      <c r="AE267" s="49"/>
      <c r="AF267" s="49"/>
      <c r="AG267" s="49"/>
      <c r="AH267" s="49"/>
      <c r="AI267" s="49"/>
      <c r="AJ267" s="49"/>
    </row>
    <row r="268" spans="3:36" s="41" customFormat="1" ht="13.5" x14ac:dyDescent="0.3">
      <c r="C268" s="49"/>
      <c r="D268" s="49"/>
      <c r="E268" s="49"/>
      <c r="F268" s="49"/>
      <c r="G268" s="49"/>
      <c r="H268" s="49"/>
      <c r="I268" s="49"/>
      <c r="J268" s="49"/>
      <c r="K268" s="49"/>
      <c r="L268" s="49"/>
      <c r="M268" s="49"/>
      <c r="N268" s="49"/>
      <c r="O268" s="49"/>
      <c r="P268" s="49"/>
      <c r="Q268" s="49"/>
      <c r="R268" s="49"/>
      <c r="S268" s="49"/>
      <c r="T268" s="98"/>
      <c r="U268" s="98"/>
      <c r="V268" s="98"/>
      <c r="W268" s="49"/>
      <c r="X268" s="49"/>
      <c r="Y268" s="49"/>
      <c r="Z268" s="49"/>
      <c r="AA268" s="49"/>
      <c r="AB268" s="49"/>
      <c r="AC268" s="49"/>
      <c r="AD268" s="49"/>
      <c r="AE268" s="49"/>
      <c r="AF268" s="49"/>
      <c r="AG268" s="49"/>
      <c r="AH268" s="49"/>
      <c r="AI268" s="49"/>
      <c r="AJ268" s="49"/>
    </row>
    <row r="269" spans="3:36" s="41" customFormat="1" ht="13.5" x14ac:dyDescent="0.3">
      <c r="C269" s="49"/>
      <c r="D269" s="49"/>
      <c r="E269" s="49"/>
      <c r="F269" s="49"/>
      <c r="G269" s="49"/>
      <c r="H269" s="49"/>
      <c r="I269" s="49"/>
      <c r="J269" s="49"/>
      <c r="K269" s="49"/>
      <c r="L269" s="49"/>
      <c r="M269" s="49"/>
      <c r="N269" s="49"/>
      <c r="O269" s="49"/>
      <c r="P269" s="49"/>
      <c r="Q269" s="49"/>
      <c r="R269" s="49"/>
      <c r="S269" s="49"/>
      <c r="T269" s="98"/>
      <c r="U269" s="98"/>
      <c r="V269" s="98"/>
      <c r="W269" s="49"/>
      <c r="X269" s="49"/>
      <c r="Y269" s="49"/>
      <c r="Z269" s="49"/>
      <c r="AA269" s="49"/>
      <c r="AB269" s="49"/>
      <c r="AC269" s="49"/>
      <c r="AD269" s="49"/>
      <c r="AE269" s="49"/>
      <c r="AF269" s="49"/>
      <c r="AG269" s="49"/>
      <c r="AH269" s="49"/>
      <c r="AI269" s="49"/>
      <c r="AJ269" s="49"/>
    </row>
    <row r="270" spans="3:36" s="41" customFormat="1" ht="13.5" x14ac:dyDescent="0.3">
      <c r="C270" s="49"/>
      <c r="D270" s="49"/>
      <c r="E270" s="49"/>
      <c r="F270" s="49"/>
      <c r="G270" s="49"/>
      <c r="H270" s="49"/>
      <c r="I270" s="49"/>
      <c r="J270" s="49"/>
      <c r="K270" s="49"/>
      <c r="L270" s="49"/>
      <c r="M270" s="49"/>
      <c r="N270" s="49"/>
      <c r="O270" s="49"/>
      <c r="P270" s="49"/>
      <c r="Q270" s="49"/>
      <c r="R270" s="49"/>
      <c r="S270" s="49"/>
      <c r="T270" s="98"/>
      <c r="U270" s="98"/>
      <c r="V270" s="98"/>
      <c r="W270" s="49"/>
      <c r="X270" s="49"/>
      <c r="Y270" s="49"/>
      <c r="Z270" s="49"/>
      <c r="AA270" s="49"/>
      <c r="AB270" s="49"/>
      <c r="AC270" s="49"/>
      <c r="AD270" s="49"/>
      <c r="AE270" s="49"/>
      <c r="AF270" s="49"/>
      <c r="AG270" s="49"/>
      <c r="AH270" s="49"/>
      <c r="AI270" s="49"/>
      <c r="AJ270" s="49"/>
    </row>
    <row r="271" spans="3:36" s="41" customFormat="1" ht="13.5" x14ac:dyDescent="0.3">
      <c r="C271" s="49"/>
      <c r="D271" s="49"/>
      <c r="E271" s="49"/>
      <c r="F271" s="49"/>
      <c r="G271" s="49"/>
      <c r="H271" s="49"/>
      <c r="I271" s="49"/>
      <c r="J271" s="49"/>
      <c r="K271" s="49"/>
      <c r="L271" s="49"/>
      <c r="M271" s="49"/>
      <c r="N271" s="49"/>
      <c r="O271" s="49"/>
      <c r="P271" s="49"/>
      <c r="Q271" s="49"/>
      <c r="R271" s="49"/>
      <c r="S271" s="49"/>
      <c r="T271" s="98"/>
      <c r="U271" s="98"/>
      <c r="V271" s="98"/>
      <c r="W271" s="49"/>
      <c r="X271" s="49"/>
      <c r="Y271" s="49"/>
      <c r="Z271" s="49"/>
      <c r="AA271" s="49"/>
      <c r="AB271" s="49"/>
      <c r="AC271" s="49"/>
      <c r="AD271" s="49"/>
      <c r="AE271" s="49"/>
      <c r="AF271" s="49"/>
      <c r="AG271" s="49"/>
      <c r="AH271" s="49"/>
      <c r="AI271" s="49"/>
      <c r="AJ271" s="49"/>
    </row>
    <row r="272" spans="3:36" s="41" customFormat="1" ht="13.5" x14ac:dyDescent="0.3">
      <c r="C272" s="49"/>
      <c r="D272" s="49"/>
      <c r="E272" s="49"/>
      <c r="F272" s="49"/>
      <c r="G272" s="49"/>
      <c r="H272" s="49"/>
      <c r="I272" s="49"/>
      <c r="J272" s="49"/>
      <c r="K272" s="49"/>
      <c r="L272" s="49"/>
      <c r="M272" s="49"/>
      <c r="N272" s="49"/>
      <c r="O272" s="49"/>
      <c r="P272" s="49"/>
      <c r="Q272" s="49"/>
      <c r="R272" s="49"/>
      <c r="S272" s="49"/>
      <c r="T272" s="98"/>
      <c r="U272" s="98"/>
      <c r="V272" s="98"/>
      <c r="W272" s="49"/>
      <c r="X272" s="49"/>
      <c r="Y272" s="49"/>
      <c r="Z272" s="49"/>
      <c r="AA272" s="49"/>
      <c r="AB272" s="49"/>
      <c r="AC272" s="49"/>
      <c r="AD272" s="49"/>
      <c r="AE272" s="49"/>
      <c r="AF272" s="49"/>
      <c r="AG272" s="49"/>
      <c r="AH272" s="49"/>
      <c r="AI272" s="49"/>
      <c r="AJ272" s="49"/>
    </row>
    <row r="273" spans="3:36" s="41" customFormat="1" ht="13.5" x14ac:dyDescent="0.3">
      <c r="C273" s="49"/>
      <c r="D273" s="49"/>
      <c r="E273" s="49"/>
      <c r="F273" s="49"/>
      <c r="G273" s="49"/>
      <c r="H273" s="49"/>
      <c r="I273" s="49"/>
      <c r="J273" s="49"/>
      <c r="K273" s="49"/>
      <c r="L273" s="49"/>
      <c r="M273" s="49"/>
      <c r="N273" s="49"/>
      <c r="O273" s="49"/>
      <c r="P273" s="49"/>
      <c r="Q273" s="49"/>
      <c r="R273" s="49"/>
      <c r="S273" s="49"/>
      <c r="T273" s="98"/>
      <c r="U273" s="98"/>
      <c r="V273" s="98"/>
      <c r="W273" s="49"/>
      <c r="X273" s="49"/>
      <c r="Y273" s="49"/>
      <c r="Z273" s="49"/>
      <c r="AA273" s="49"/>
      <c r="AB273" s="49"/>
      <c r="AC273" s="49"/>
      <c r="AD273" s="49"/>
      <c r="AE273" s="49"/>
      <c r="AF273" s="49"/>
      <c r="AG273" s="49"/>
      <c r="AH273" s="49"/>
      <c r="AI273" s="49"/>
      <c r="AJ273" s="49"/>
    </row>
    <row r="274" spans="3:36" s="41" customFormat="1" ht="13.5" x14ac:dyDescent="0.3">
      <c r="C274" s="49"/>
      <c r="D274" s="49"/>
      <c r="E274" s="49"/>
      <c r="F274" s="49"/>
      <c r="G274" s="49"/>
      <c r="H274" s="49"/>
      <c r="I274" s="49"/>
      <c r="J274" s="49"/>
      <c r="K274" s="49"/>
      <c r="L274" s="49"/>
      <c r="M274" s="49"/>
      <c r="N274" s="49"/>
      <c r="O274" s="49"/>
      <c r="P274" s="49"/>
      <c r="Q274" s="49"/>
      <c r="R274" s="49"/>
      <c r="S274" s="49"/>
      <c r="T274" s="98"/>
      <c r="U274" s="98"/>
      <c r="V274" s="98"/>
      <c r="W274" s="49"/>
      <c r="X274" s="49"/>
      <c r="Y274" s="49"/>
      <c r="Z274" s="49"/>
      <c r="AA274" s="49"/>
      <c r="AB274" s="49"/>
      <c r="AC274" s="49"/>
      <c r="AD274" s="49"/>
      <c r="AE274" s="49"/>
      <c r="AF274" s="49"/>
      <c r="AG274" s="49"/>
      <c r="AH274" s="49"/>
      <c r="AI274" s="49"/>
      <c r="AJ274" s="49"/>
    </row>
    <row r="275" spans="3:36" s="41" customFormat="1" ht="13.5" x14ac:dyDescent="0.3">
      <c r="C275" s="49"/>
      <c r="D275" s="49"/>
      <c r="E275" s="49"/>
      <c r="F275" s="49"/>
      <c r="G275" s="49"/>
      <c r="H275" s="49"/>
      <c r="I275" s="49"/>
      <c r="J275" s="49"/>
      <c r="K275" s="49"/>
      <c r="L275" s="49"/>
      <c r="M275" s="49"/>
      <c r="N275" s="49"/>
      <c r="O275" s="49"/>
      <c r="P275" s="49"/>
      <c r="Q275" s="49"/>
      <c r="R275" s="49"/>
      <c r="S275" s="49"/>
      <c r="T275" s="98"/>
      <c r="U275" s="98"/>
      <c r="V275" s="98"/>
      <c r="W275" s="49"/>
      <c r="X275" s="49"/>
      <c r="Y275" s="49"/>
      <c r="Z275" s="49"/>
      <c r="AA275" s="49"/>
      <c r="AB275" s="49"/>
      <c r="AC275" s="49"/>
      <c r="AD275" s="49"/>
      <c r="AE275" s="49"/>
      <c r="AF275" s="49"/>
      <c r="AG275" s="49"/>
      <c r="AH275" s="49"/>
      <c r="AI275" s="49"/>
      <c r="AJ275" s="49"/>
    </row>
    <row r="276" spans="3:36" s="41" customFormat="1" ht="13.5" x14ac:dyDescent="0.3">
      <c r="C276" s="49"/>
      <c r="D276" s="49"/>
      <c r="E276" s="49"/>
      <c r="F276" s="49"/>
      <c r="G276" s="49"/>
      <c r="H276" s="49"/>
      <c r="I276" s="49"/>
      <c r="J276" s="49"/>
      <c r="K276" s="49"/>
      <c r="L276" s="49"/>
      <c r="M276" s="49"/>
      <c r="N276" s="49"/>
      <c r="O276" s="49"/>
      <c r="P276" s="49"/>
      <c r="Q276" s="49"/>
      <c r="R276" s="49"/>
      <c r="S276" s="49"/>
      <c r="T276" s="98"/>
      <c r="U276" s="98"/>
      <c r="V276" s="98"/>
      <c r="W276" s="49"/>
      <c r="X276" s="49"/>
      <c r="Y276" s="49"/>
      <c r="Z276" s="49"/>
      <c r="AA276" s="49"/>
      <c r="AB276" s="49"/>
      <c r="AC276" s="49"/>
      <c r="AD276" s="49"/>
      <c r="AE276" s="49"/>
      <c r="AF276" s="49"/>
      <c r="AG276" s="49"/>
      <c r="AH276" s="49"/>
      <c r="AI276" s="49"/>
      <c r="AJ276" s="49"/>
    </row>
  </sheetData>
  <mergeCells count="10">
    <mergeCell ref="C3:E3"/>
    <mergeCell ref="F3:I3"/>
    <mergeCell ref="J3:L3"/>
    <mergeCell ref="M3:P3"/>
    <mergeCell ref="Q3:S3"/>
    <mergeCell ref="A6:A37"/>
    <mergeCell ref="A39:A70"/>
    <mergeCell ref="A72:A103"/>
    <mergeCell ref="A105:A136"/>
    <mergeCell ref="A138:A169"/>
  </mergeCells>
  <conditionalFormatting sqref="C28:P28">
    <cfRule type="containsText" dxfId="102" priority="36" operator="containsText" text="ntitulé">
      <formula>NOT(ISERROR(SEARCH("ntitulé",C28)))</formula>
    </cfRule>
    <cfRule type="containsBlanks" dxfId="101" priority="37">
      <formula>LEN(TRIM(C28))=0</formula>
    </cfRule>
  </conditionalFormatting>
  <conditionalFormatting sqref="C28:P28">
    <cfRule type="containsText" dxfId="100" priority="35" operator="containsText" text="libre">
      <formula>NOT(ISERROR(SEARCH("libre",C28)))</formula>
    </cfRule>
  </conditionalFormatting>
  <conditionalFormatting sqref="C29:P29">
    <cfRule type="containsText" dxfId="99" priority="33" operator="containsText" text="ntitulé">
      <formula>NOT(ISERROR(SEARCH("ntitulé",C29)))</formula>
    </cfRule>
    <cfRule type="containsBlanks" dxfId="98" priority="34">
      <formula>LEN(TRIM(C29))=0</formula>
    </cfRule>
  </conditionalFormatting>
  <conditionalFormatting sqref="F39:P55">
    <cfRule type="containsText" dxfId="97" priority="17" operator="containsText" text="ntitulé">
      <formula>NOT(ISERROR(SEARCH("ntitulé",F39)))</formula>
    </cfRule>
    <cfRule type="containsBlanks" dxfId="96" priority="18">
      <formula>LEN(TRIM(F39))=0</formula>
    </cfRule>
  </conditionalFormatting>
  <conditionalFormatting sqref="F39:P55">
    <cfRule type="containsText" dxfId="95" priority="16" operator="containsText" text="libre">
      <formula>NOT(ISERROR(SEARCH("libre",F39)))</formula>
    </cfRule>
  </conditionalFormatting>
  <conditionalFormatting sqref="F58:P69">
    <cfRule type="containsText" dxfId="94" priority="14" operator="containsText" text="ntitulé">
      <formula>NOT(ISERROR(SEARCH("ntitulé",F58)))</formula>
    </cfRule>
    <cfRule type="containsBlanks" dxfId="93" priority="15">
      <formula>LEN(TRIM(F58))=0</formula>
    </cfRule>
  </conditionalFormatting>
  <conditionalFormatting sqref="F58:P69">
    <cfRule type="containsText" dxfId="92" priority="13" operator="containsText" text="libre">
      <formula>NOT(ISERROR(SEARCH("libre",F58)))</formula>
    </cfRule>
  </conditionalFormatting>
  <conditionalFormatting sqref="F72:P88">
    <cfRule type="containsText" dxfId="91" priority="11" operator="containsText" text="ntitulé">
      <formula>NOT(ISERROR(SEARCH("ntitulé",F72)))</formula>
    </cfRule>
    <cfRule type="containsBlanks" dxfId="90" priority="12">
      <formula>LEN(TRIM(F72))=0</formula>
    </cfRule>
  </conditionalFormatting>
  <conditionalFormatting sqref="F72:P88">
    <cfRule type="containsText" dxfId="89" priority="10" operator="containsText" text="libre">
      <formula>NOT(ISERROR(SEARCH("libre",F72)))</formula>
    </cfRule>
  </conditionalFormatting>
  <conditionalFormatting sqref="F91:P102">
    <cfRule type="containsText" dxfId="88" priority="8" operator="containsText" text="ntitulé">
      <formula>NOT(ISERROR(SEARCH("ntitulé",F91)))</formula>
    </cfRule>
    <cfRule type="containsBlanks" dxfId="87" priority="9">
      <formula>LEN(TRIM(F91))=0</formula>
    </cfRule>
  </conditionalFormatting>
  <conditionalFormatting sqref="F91:P102">
    <cfRule type="containsText" dxfId="86" priority="7" operator="containsText" text="libre">
      <formula>NOT(ISERROR(SEARCH("libre",F91)))</formula>
    </cfRule>
  </conditionalFormatting>
  <conditionalFormatting sqref="F105:P121">
    <cfRule type="containsText" dxfId="85" priority="5" operator="containsText" text="ntitulé">
      <formula>NOT(ISERROR(SEARCH("ntitulé",F105)))</formula>
    </cfRule>
    <cfRule type="containsBlanks" dxfId="84" priority="6">
      <formula>LEN(TRIM(F105))=0</formula>
    </cfRule>
  </conditionalFormatting>
  <conditionalFormatting sqref="F105:P121">
    <cfRule type="containsText" dxfId="83" priority="4" operator="containsText" text="libre">
      <formula>NOT(ISERROR(SEARCH("libre",F105)))</formula>
    </cfRule>
  </conditionalFormatting>
  <conditionalFormatting sqref="F157:P168 F138:P154 F124:P135">
    <cfRule type="containsText" dxfId="82" priority="2" operator="containsText" text="ntitulé">
      <formula>NOT(ISERROR(SEARCH("ntitulé",F124)))</formula>
    </cfRule>
    <cfRule type="containsBlanks" dxfId="81" priority="3">
      <formula>LEN(TRIM(F124))=0</formula>
    </cfRule>
  </conditionalFormatting>
  <conditionalFormatting sqref="F157:P168 F138:P154 F124:P135">
    <cfRule type="containsText" dxfId="80" priority="1" operator="containsText" text="libre">
      <formula>NOT(ISERROR(SEARCH("libre",F124)))</formula>
    </cfRule>
  </conditionalFormatting>
  <conditionalFormatting sqref="C6:P22">
    <cfRule type="containsText" dxfId="79" priority="52" operator="containsText" text="ntitulé">
      <formula>NOT(ISERROR(SEARCH("ntitulé",C6)))</formula>
    </cfRule>
    <cfRule type="containsBlanks" dxfId="78" priority="53">
      <formula>LEN(TRIM(C6))=0</formula>
    </cfRule>
  </conditionalFormatting>
  <conditionalFormatting sqref="C6:P22">
    <cfRule type="containsText" dxfId="77" priority="51" operator="containsText" text="libre">
      <formula>NOT(ISERROR(SEARCH("libre",C6)))</formula>
    </cfRule>
  </conditionalFormatting>
  <conditionalFormatting sqref="B18">
    <cfRule type="containsText" dxfId="76" priority="49" operator="containsText" text="ntitulé">
      <formula>NOT(ISERROR(SEARCH("ntitulé",B18)))</formula>
    </cfRule>
    <cfRule type="containsBlanks" dxfId="75" priority="50">
      <formula>LEN(TRIM(B18))=0</formula>
    </cfRule>
  </conditionalFormatting>
  <conditionalFormatting sqref="B19:B22">
    <cfRule type="containsText" dxfId="74" priority="47" operator="containsText" text="ntitulé">
      <formula>NOT(ISERROR(SEARCH("ntitulé",B19)))</formula>
    </cfRule>
    <cfRule type="containsBlanks" dxfId="73" priority="48">
      <formula>LEN(TRIM(B19))=0</formula>
    </cfRule>
  </conditionalFormatting>
  <conditionalFormatting sqref="C25:P25">
    <cfRule type="containsText" dxfId="72" priority="45" operator="containsText" text="ntitulé">
      <formula>NOT(ISERROR(SEARCH("ntitulé",C25)))</formula>
    </cfRule>
    <cfRule type="containsBlanks" dxfId="71" priority="46">
      <formula>LEN(TRIM(C25))=0</formula>
    </cfRule>
  </conditionalFormatting>
  <conditionalFormatting sqref="C25:P25">
    <cfRule type="containsText" dxfId="70" priority="44" operator="containsText" text="libre">
      <formula>NOT(ISERROR(SEARCH("libre",C25)))</formula>
    </cfRule>
  </conditionalFormatting>
  <conditionalFormatting sqref="C26:P26">
    <cfRule type="containsText" dxfId="69" priority="42" operator="containsText" text="ntitulé">
      <formula>NOT(ISERROR(SEARCH("ntitulé",C26)))</formula>
    </cfRule>
    <cfRule type="containsBlanks" dxfId="68" priority="43">
      <formula>LEN(TRIM(C26))=0</formula>
    </cfRule>
  </conditionalFormatting>
  <conditionalFormatting sqref="C26:P26">
    <cfRule type="containsText" dxfId="67" priority="41" operator="containsText" text="libre">
      <formula>NOT(ISERROR(SEARCH("libre",C26)))</formula>
    </cfRule>
  </conditionalFormatting>
  <conditionalFormatting sqref="C27:P27">
    <cfRule type="containsText" dxfId="66" priority="39" operator="containsText" text="ntitulé">
      <formula>NOT(ISERROR(SEARCH("ntitulé",C27)))</formula>
    </cfRule>
    <cfRule type="containsBlanks" dxfId="65" priority="40">
      <formula>LEN(TRIM(C27))=0</formula>
    </cfRule>
  </conditionalFormatting>
  <conditionalFormatting sqref="C27:P27">
    <cfRule type="containsText" dxfId="64" priority="38" operator="containsText" text="libre">
      <formula>NOT(ISERROR(SEARCH("libre",C27)))</formula>
    </cfRule>
  </conditionalFormatting>
  <conditionalFormatting sqref="C29:P29">
    <cfRule type="containsText" dxfId="63" priority="32" operator="containsText" text="libre">
      <formula>NOT(ISERROR(SEARCH("libre",C29)))</formula>
    </cfRule>
  </conditionalFormatting>
  <conditionalFormatting sqref="C30:P30">
    <cfRule type="containsText" dxfId="62" priority="30" operator="containsText" text="ntitulé">
      <formula>NOT(ISERROR(SEARCH("ntitulé",C30)))</formula>
    </cfRule>
    <cfRule type="containsBlanks" dxfId="61" priority="31">
      <formula>LEN(TRIM(C30))=0</formula>
    </cfRule>
  </conditionalFormatting>
  <conditionalFormatting sqref="C30:P30">
    <cfRule type="containsText" dxfId="60" priority="29" operator="containsText" text="libre">
      <formula>NOT(ISERROR(SEARCH("libre",C30)))</formula>
    </cfRule>
  </conditionalFormatting>
  <conditionalFormatting sqref="C31:P31">
    <cfRule type="containsText" dxfId="59" priority="27" operator="containsText" text="ntitulé">
      <formula>NOT(ISERROR(SEARCH("ntitulé",C31)))</formula>
    </cfRule>
    <cfRule type="containsBlanks" dxfId="58" priority="28">
      <formula>LEN(TRIM(C31))=0</formula>
    </cfRule>
  </conditionalFormatting>
  <conditionalFormatting sqref="C31:P31">
    <cfRule type="containsText" dxfId="57" priority="26" operator="containsText" text="libre">
      <formula>NOT(ISERROR(SEARCH("libre",C31)))</formula>
    </cfRule>
  </conditionalFormatting>
  <conditionalFormatting sqref="C32:P36">
    <cfRule type="containsText" dxfId="56" priority="24" operator="containsText" text="ntitulé">
      <formula>NOT(ISERROR(SEARCH("ntitulé",C32)))</formula>
    </cfRule>
    <cfRule type="containsBlanks" dxfId="55" priority="25">
      <formula>LEN(TRIM(C32))=0</formula>
    </cfRule>
  </conditionalFormatting>
  <conditionalFormatting sqref="C32:P36">
    <cfRule type="containsText" dxfId="54" priority="23" operator="containsText" text="libre">
      <formula>NOT(ISERROR(SEARCH("libre",C32)))</formula>
    </cfRule>
  </conditionalFormatting>
  <conditionalFormatting sqref="B32">
    <cfRule type="containsText" dxfId="53" priority="21" operator="containsText" text="ntitulé">
      <formula>NOT(ISERROR(SEARCH("ntitulé",B32)))</formula>
    </cfRule>
    <cfRule type="containsBlanks" dxfId="52" priority="22">
      <formula>LEN(TRIM(B32))=0</formula>
    </cfRule>
  </conditionalFormatting>
  <conditionalFormatting sqref="B33:B36">
    <cfRule type="containsText" dxfId="51" priority="19" operator="containsText" text="ntitulé">
      <formula>NOT(ISERROR(SEARCH("ntitulé",B33)))</formula>
    </cfRule>
    <cfRule type="containsBlanks" dxfId="50" priority="20">
      <formula>LEN(TRIM(B33))=0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workbookViewId="0">
      <selection activeCell="C14" sqref="C14"/>
    </sheetView>
  </sheetViews>
  <sheetFormatPr baseColWidth="10" defaultColWidth="7.140625" defaultRowHeight="15" x14ac:dyDescent="0.3"/>
  <cols>
    <col min="1" max="1" width="37.7109375" style="40" customWidth="1"/>
    <col min="2" max="2" width="13.7109375" style="25" customWidth="1"/>
    <col min="3" max="3" width="19.5703125" style="25" customWidth="1"/>
    <col min="4" max="5" width="13.7109375" style="25" customWidth="1"/>
    <col min="6" max="20" width="13" style="25" customWidth="1"/>
    <col min="21" max="16384" width="7.140625" style="25"/>
  </cols>
  <sheetData>
    <row r="1" spans="1:36" ht="22.15" customHeight="1" x14ac:dyDescent="0.35">
      <c r="A1" s="133" t="str">
        <f>TAB00!B56&amp;" : "&amp;TAB00!C56</f>
        <v>TAB2.4 : Evolution des financements</v>
      </c>
      <c r="B1" s="215"/>
      <c r="C1" s="215"/>
      <c r="D1" s="215"/>
      <c r="E1" s="215"/>
      <c r="F1" s="215"/>
      <c r="G1" s="215"/>
      <c r="H1" s="215"/>
      <c r="I1" s="215"/>
      <c r="J1" s="215"/>
      <c r="K1" s="215"/>
      <c r="L1" s="215"/>
      <c r="M1" s="215"/>
      <c r="N1" s="215"/>
      <c r="O1" s="215"/>
      <c r="P1" s="215"/>
      <c r="Q1" s="215"/>
      <c r="R1" s="215"/>
      <c r="S1" s="215"/>
      <c r="T1" s="215"/>
    </row>
    <row r="3" spans="1:36" s="41" customFormat="1" ht="13.5" x14ac:dyDescent="0.3">
      <c r="A3" s="50"/>
      <c r="B3" s="52" t="s">
        <v>52</v>
      </c>
      <c r="C3" s="53" t="s">
        <v>79</v>
      </c>
      <c r="D3" s="53" t="s">
        <v>86</v>
      </c>
      <c r="E3" s="53" t="s">
        <v>87</v>
      </c>
      <c r="F3" s="54" t="s">
        <v>88</v>
      </c>
      <c r="K3" s="49"/>
      <c r="L3" s="48"/>
      <c r="M3" s="49"/>
      <c r="N3" s="48"/>
    </row>
    <row r="4" spans="1:36" s="41" customFormat="1" ht="40.5" x14ac:dyDescent="0.3">
      <c r="A4" s="214" t="s">
        <v>289</v>
      </c>
      <c r="B4" s="213">
        <f>H32-'TAB2'!C13</f>
        <v>0</v>
      </c>
      <c r="C4" s="212">
        <f>I32-'TAB2'!I13</f>
        <v>0</v>
      </c>
      <c r="D4" s="212">
        <f>J32-'TAB2'!L13</f>
        <v>0</v>
      </c>
      <c r="E4" s="212">
        <f>K32-'TAB2'!O13</f>
        <v>0</v>
      </c>
      <c r="F4" s="212">
        <f>L32-'TAB2'!R13</f>
        <v>0</v>
      </c>
      <c r="K4" s="49"/>
      <c r="L4" s="48"/>
      <c r="M4" s="49"/>
      <c r="N4" s="48"/>
    </row>
    <row r="5" spans="1:36" ht="40.5" x14ac:dyDescent="0.3">
      <c r="A5" s="214" t="s">
        <v>291</v>
      </c>
      <c r="B5" s="213">
        <f>F32-'TAB1'!D31</f>
        <v>0</v>
      </c>
      <c r="C5" s="213">
        <f>I32-'TAB1'!F31</f>
        <v>0</v>
      </c>
      <c r="D5" s="213">
        <f>L32-'TAB1'!H31</f>
        <v>0</v>
      </c>
      <c r="E5" s="213">
        <f>O32-'TAB1'!J31</f>
        <v>0</v>
      </c>
      <c r="F5" s="213">
        <f>R32-'TAB1'!L31</f>
        <v>0</v>
      </c>
      <c r="K5" s="26"/>
      <c r="L5" s="26"/>
      <c r="M5" s="26"/>
      <c r="N5" s="26"/>
      <c r="O5" s="26"/>
      <c r="P5" s="26"/>
      <c r="Q5" s="26"/>
      <c r="R5" s="26"/>
      <c r="S5" s="26"/>
      <c r="T5" s="26"/>
      <c r="U5" s="26"/>
      <c r="V5" s="26"/>
      <c r="W5" s="26"/>
      <c r="X5" s="26"/>
      <c r="Y5" s="26"/>
      <c r="Z5" s="26"/>
      <c r="AA5" s="26"/>
      <c r="AB5" s="26"/>
      <c r="AC5" s="26"/>
      <c r="AD5" s="26"/>
      <c r="AE5" s="26"/>
      <c r="AF5" s="26"/>
      <c r="AG5" s="26"/>
      <c r="AH5" s="26"/>
      <c r="AI5" s="26"/>
      <c r="AJ5" s="26"/>
    </row>
    <row r="6" spans="1:36" ht="40.5" x14ac:dyDescent="0.3">
      <c r="A6" s="214" t="s">
        <v>290</v>
      </c>
      <c r="B6" s="213">
        <f>G32-'TAB1'!D32</f>
        <v>0</v>
      </c>
      <c r="C6" s="213">
        <f>J32-'TAB1'!F32</f>
        <v>0</v>
      </c>
      <c r="D6" s="213">
        <f>M32-'TAB1'!H32</f>
        <v>0</v>
      </c>
      <c r="E6" s="213">
        <f>P32-'TAB1'!J32</f>
        <v>0</v>
      </c>
      <c r="F6" s="213">
        <f>S32-'TAB1'!L32</f>
        <v>0</v>
      </c>
    </row>
    <row r="7" spans="1:36" x14ac:dyDescent="0.3">
      <c r="A7" s="51"/>
    </row>
    <row r="9" spans="1:36" s="41" customFormat="1" ht="12.6" customHeight="1" x14ac:dyDescent="0.3">
      <c r="A9" s="128"/>
      <c r="B9" s="350" t="s">
        <v>107</v>
      </c>
      <c r="C9" s="350"/>
      <c r="D9" s="350"/>
      <c r="E9" s="350"/>
      <c r="F9" s="349" t="s">
        <v>52</v>
      </c>
      <c r="G9" s="349"/>
      <c r="H9" s="349"/>
      <c r="I9" s="349" t="s">
        <v>79</v>
      </c>
      <c r="J9" s="349"/>
      <c r="K9" s="349"/>
      <c r="L9" s="349" t="s">
        <v>86</v>
      </c>
      <c r="M9" s="349"/>
      <c r="N9" s="349"/>
      <c r="O9" s="349" t="s">
        <v>87</v>
      </c>
      <c r="P9" s="349"/>
      <c r="Q9" s="349"/>
      <c r="R9" s="349" t="s">
        <v>88</v>
      </c>
      <c r="S9" s="349"/>
      <c r="T9" s="349"/>
    </row>
    <row r="10" spans="1:36" s="48" customFormat="1" ht="27" x14ac:dyDescent="0.3">
      <c r="A10" s="210"/>
      <c r="B10" s="210" t="s">
        <v>108</v>
      </c>
      <c r="C10" s="210" t="s">
        <v>109</v>
      </c>
      <c r="D10" s="210" t="s">
        <v>110</v>
      </c>
      <c r="E10" s="210" t="s">
        <v>111</v>
      </c>
      <c r="F10" s="210" t="s">
        <v>112</v>
      </c>
      <c r="G10" s="210" t="s">
        <v>113</v>
      </c>
      <c r="H10" s="210" t="s">
        <v>114</v>
      </c>
      <c r="I10" s="210" t="s">
        <v>112</v>
      </c>
      <c r="J10" s="210" t="s">
        <v>113</v>
      </c>
      <c r="K10" s="210" t="s">
        <v>114</v>
      </c>
      <c r="L10" s="210" t="s">
        <v>112</v>
      </c>
      <c r="M10" s="210" t="s">
        <v>113</v>
      </c>
      <c r="N10" s="210" t="s">
        <v>114</v>
      </c>
      <c r="O10" s="210" t="s">
        <v>112</v>
      </c>
      <c r="P10" s="210" t="s">
        <v>113</v>
      </c>
      <c r="Q10" s="210" t="s">
        <v>114</v>
      </c>
      <c r="R10" s="210" t="s">
        <v>112</v>
      </c>
      <c r="S10" s="210" t="s">
        <v>113</v>
      </c>
      <c r="T10" s="210" t="s">
        <v>114</v>
      </c>
    </row>
    <row r="11" spans="1:36" s="41" customFormat="1" ht="13.5" x14ac:dyDescent="0.3">
      <c r="A11" s="83"/>
      <c r="B11" s="103"/>
      <c r="C11" s="103"/>
      <c r="D11" s="103"/>
      <c r="E11" s="103"/>
    </row>
    <row r="12" spans="1:36" s="41" customFormat="1" ht="13.5" x14ac:dyDescent="0.3">
      <c r="A12" s="211" t="s">
        <v>57</v>
      </c>
      <c r="B12" s="170"/>
      <c r="C12" s="211" t="s">
        <v>57</v>
      </c>
      <c r="D12" s="170"/>
      <c r="E12" s="170"/>
      <c r="F12" s="170"/>
      <c r="G12" s="170"/>
      <c r="H12" s="170"/>
      <c r="I12" s="170"/>
      <c r="J12" s="170"/>
      <c r="K12" s="170"/>
      <c r="L12" s="170"/>
      <c r="M12" s="170"/>
      <c r="N12" s="170"/>
      <c r="O12" s="170"/>
      <c r="P12" s="170"/>
      <c r="Q12" s="170"/>
      <c r="R12" s="170"/>
      <c r="S12" s="170"/>
      <c r="T12" s="170"/>
    </row>
    <row r="13" spans="1:36" s="41" customFormat="1" ht="13.5" x14ac:dyDescent="0.3">
      <c r="A13" s="211" t="s">
        <v>58</v>
      </c>
      <c r="B13" s="170"/>
      <c r="C13" s="211" t="s">
        <v>58</v>
      </c>
      <c r="D13" s="170"/>
      <c r="E13" s="170"/>
      <c r="F13" s="170"/>
      <c r="G13" s="170"/>
      <c r="H13" s="170"/>
      <c r="I13" s="170"/>
      <c r="J13" s="170"/>
      <c r="K13" s="170"/>
      <c r="L13" s="170"/>
      <c r="M13" s="170"/>
      <c r="N13" s="170"/>
      <c r="O13" s="170"/>
      <c r="P13" s="170"/>
      <c r="Q13" s="170"/>
      <c r="R13" s="170"/>
      <c r="S13" s="170"/>
      <c r="T13" s="170"/>
    </row>
    <row r="14" spans="1:36" s="41" customFormat="1" ht="13.5" x14ac:dyDescent="0.3">
      <c r="A14" s="211" t="s">
        <v>59</v>
      </c>
      <c r="B14" s="170"/>
      <c r="C14" s="211" t="s">
        <v>59</v>
      </c>
      <c r="D14" s="170"/>
      <c r="E14" s="170"/>
      <c r="F14" s="170"/>
      <c r="G14" s="170"/>
      <c r="H14" s="170"/>
      <c r="I14" s="170"/>
      <c r="J14" s="170"/>
      <c r="K14" s="170"/>
      <c r="L14" s="170"/>
      <c r="M14" s="170"/>
      <c r="N14" s="170"/>
      <c r="O14" s="170"/>
      <c r="P14" s="170"/>
      <c r="Q14" s="170"/>
      <c r="R14" s="170"/>
      <c r="S14" s="170"/>
      <c r="T14" s="170"/>
    </row>
    <row r="15" spans="1:36" s="41" customFormat="1" ht="13.5" x14ac:dyDescent="0.3">
      <c r="A15" s="211" t="s">
        <v>60</v>
      </c>
      <c r="B15" s="170"/>
      <c r="C15" s="211" t="s">
        <v>60</v>
      </c>
      <c r="D15" s="170"/>
      <c r="E15" s="170"/>
      <c r="F15" s="170"/>
      <c r="G15" s="170"/>
      <c r="H15" s="170"/>
      <c r="I15" s="170"/>
      <c r="J15" s="170"/>
      <c r="K15" s="170"/>
      <c r="L15" s="170"/>
      <c r="M15" s="170"/>
      <c r="N15" s="170"/>
      <c r="O15" s="170"/>
      <c r="P15" s="170"/>
      <c r="Q15" s="170"/>
      <c r="R15" s="170"/>
      <c r="S15" s="170"/>
      <c r="T15" s="170"/>
    </row>
    <row r="16" spans="1:36" s="41" customFormat="1" ht="13.5" x14ac:dyDescent="0.3">
      <c r="A16" s="211" t="s">
        <v>61</v>
      </c>
      <c r="B16" s="170"/>
      <c r="C16" s="211" t="s">
        <v>61</v>
      </c>
      <c r="D16" s="170"/>
      <c r="E16" s="170"/>
      <c r="F16" s="170"/>
      <c r="G16" s="170"/>
      <c r="H16" s="170"/>
      <c r="I16" s="170"/>
      <c r="J16" s="170"/>
      <c r="K16" s="170"/>
      <c r="L16" s="170"/>
      <c r="M16" s="170"/>
      <c r="N16" s="170"/>
      <c r="O16" s="170"/>
      <c r="P16" s="170"/>
      <c r="Q16" s="170"/>
      <c r="R16" s="170"/>
      <c r="S16" s="170"/>
      <c r="T16" s="170"/>
    </row>
    <row r="17" spans="1:20" s="41" customFormat="1" ht="13.5" x14ac:dyDescent="0.3">
      <c r="A17" s="211" t="s">
        <v>121</v>
      </c>
      <c r="B17" s="170"/>
      <c r="C17" s="211" t="s">
        <v>121</v>
      </c>
      <c r="D17" s="170"/>
      <c r="E17" s="170"/>
      <c r="F17" s="170"/>
      <c r="G17" s="170"/>
      <c r="H17" s="170"/>
      <c r="I17" s="170"/>
      <c r="J17" s="170"/>
      <c r="K17" s="170"/>
      <c r="L17" s="170"/>
      <c r="M17" s="170"/>
      <c r="N17" s="170"/>
      <c r="O17" s="170"/>
      <c r="P17" s="170"/>
      <c r="Q17" s="170"/>
      <c r="R17" s="170"/>
      <c r="S17" s="170"/>
      <c r="T17" s="170"/>
    </row>
    <row r="18" spans="1:20" s="41" customFormat="1" ht="13.5" x14ac:dyDescent="0.3">
      <c r="A18" s="211" t="s">
        <v>123</v>
      </c>
      <c r="B18" s="170"/>
      <c r="C18" s="211" t="s">
        <v>123</v>
      </c>
      <c r="D18" s="170"/>
      <c r="E18" s="170"/>
      <c r="F18" s="170"/>
      <c r="G18" s="170"/>
      <c r="H18" s="170"/>
      <c r="I18" s="170"/>
      <c r="J18" s="170"/>
      <c r="K18" s="170"/>
      <c r="L18" s="170"/>
      <c r="M18" s="170"/>
      <c r="N18" s="170"/>
      <c r="O18" s="170"/>
      <c r="P18" s="170"/>
      <c r="Q18" s="170"/>
      <c r="R18" s="170"/>
      <c r="S18" s="170"/>
      <c r="T18" s="170"/>
    </row>
    <row r="19" spans="1:20" s="41" customFormat="1" ht="13.5" x14ac:dyDescent="0.3">
      <c r="A19" s="211" t="s">
        <v>125</v>
      </c>
      <c r="B19" s="170"/>
      <c r="C19" s="211" t="s">
        <v>125</v>
      </c>
      <c r="D19" s="170"/>
      <c r="E19" s="170"/>
      <c r="F19" s="170"/>
      <c r="G19" s="170"/>
      <c r="H19" s="170"/>
      <c r="I19" s="170"/>
      <c r="J19" s="170"/>
      <c r="K19" s="170"/>
      <c r="L19" s="170"/>
      <c r="M19" s="170"/>
      <c r="N19" s="170"/>
      <c r="O19" s="170"/>
      <c r="P19" s="170"/>
      <c r="Q19" s="170"/>
      <c r="R19" s="170"/>
      <c r="S19" s="170"/>
      <c r="T19" s="170"/>
    </row>
    <row r="20" spans="1:20" s="41" customFormat="1" ht="13.5" x14ac:dyDescent="0.3">
      <c r="A20" s="211" t="s">
        <v>127</v>
      </c>
      <c r="B20" s="170"/>
      <c r="C20" s="211" t="s">
        <v>127</v>
      </c>
      <c r="D20" s="170"/>
      <c r="E20" s="170"/>
      <c r="F20" s="170"/>
      <c r="G20" s="170"/>
      <c r="H20" s="170"/>
      <c r="I20" s="170"/>
      <c r="J20" s="170"/>
      <c r="K20" s="170"/>
      <c r="L20" s="170"/>
      <c r="M20" s="170"/>
      <c r="N20" s="170"/>
      <c r="O20" s="170"/>
      <c r="P20" s="170"/>
      <c r="Q20" s="170"/>
      <c r="R20" s="170"/>
      <c r="S20" s="170"/>
      <c r="T20" s="170"/>
    </row>
    <row r="21" spans="1:20" s="41" customFormat="1" ht="13.5" x14ac:dyDescent="0.3">
      <c r="A21" s="211" t="s">
        <v>129</v>
      </c>
      <c r="B21" s="170"/>
      <c r="C21" s="211" t="s">
        <v>129</v>
      </c>
      <c r="D21" s="170"/>
      <c r="E21" s="170"/>
      <c r="F21" s="170"/>
      <c r="G21" s="170"/>
      <c r="H21" s="170"/>
      <c r="I21" s="170"/>
      <c r="J21" s="170"/>
      <c r="K21" s="170"/>
      <c r="L21" s="170"/>
      <c r="M21" s="170"/>
      <c r="N21" s="170"/>
      <c r="O21" s="170"/>
      <c r="P21" s="170"/>
      <c r="Q21" s="170"/>
      <c r="R21" s="170"/>
      <c r="S21" s="170"/>
      <c r="T21" s="170"/>
    </row>
    <row r="22" spans="1:20" s="41" customFormat="1" ht="13.5" x14ac:dyDescent="0.3">
      <c r="A22" s="211" t="s">
        <v>131</v>
      </c>
      <c r="B22" s="170"/>
      <c r="C22" s="211" t="s">
        <v>131</v>
      </c>
      <c r="D22" s="170"/>
      <c r="E22" s="170"/>
      <c r="F22" s="170"/>
      <c r="G22" s="170"/>
      <c r="H22" s="170"/>
      <c r="I22" s="170"/>
      <c r="J22" s="170"/>
      <c r="K22" s="170"/>
      <c r="L22" s="170"/>
      <c r="M22" s="170"/>
      <c r="N22" s="170"/>
      <c r="O22" s="170"/>
      <c r="P22" s="170"/>
      <c r="Q22" s="170"/>
      <c r="R22" s="170"/>
      <c r="S22" s="170"/>
      <c r="T22" s="170"/>
    </row>
    <row r="23" spans="1:20" s="41" customFormat="1" ht="13.5" x14ac:dyDescent="0.3">
      <c r="A23" s="211" t="s">
        <v>133</v>
      </c>
      <c r="B23" s="170"/>
      <c r="C23" s="211" t="s">
        <v>133</v>
      </c>
      <c r="D23" s="170"/>
      <c r="E23" s="170"/>
      <c r="F23" s="170"/>
      <c r="G23" s="170"/>
      <c r="H23" s="170"/>
      <c r="I23" s="170"/>
      <c r="J23" s="170"/>
      <c r="K23" s="170"/>
      <c r="L23" s="170"/>
      <c r="M23" s="170"/>
      <c r="N23" s="170"/>
      <c r="O23" s="170"/>
      <c r="P23" s="170"/>
      <c r="Q23" s="170"/>
      <c r="R23" s="170"/>
      <c r="S23" s="170"/>
      <c r="T23" s="170"/>
    </row>
    <row r="24" spans="1:20" s="41" customFormat="1" ht="13.5" x14ac:dyDescent="0.3">
      <c r="A24" s="211" t="s">
        <v>135</v>
      </c>
      <c r="B24" s="170"/>
      <c r="C24" s="211" t="s">
        <v>135</v>
      </c>
      <c r="D24" s="170"/>
      <c r="E24" s="170"/>
      <c r="F24" s="170"/>
      <c r="G24" s="170"/>
      <c r="H24" s="170"/>
      <c r="I24" s="170"/>
      <c r="J24" s="170"/>
      <c r="K24" s="170"/>
      <c r="L24" s="170"/>
      <c r="M24" s="170"/>
      <c r="N24" s="170"/>
      <c r="O24" s="170"/>
      <c r="P24" s="170"/>
      <c r="Q24" s="170"/>
      <c r="R24" s="170"/>
      <c r="S24" s="170"/>
      <c r="T24" s="170"/>
    </row>
    <row r="25" spans="1:20" s="41" customFormat="1" ht="13.5" x14ac:dyDescent="0.3">
      <c r="A25" s="211" t="s">
        <v>137</v>
      </c>
      <c r="B25" s="170"/>
      <c r="C25" s="211" t="s">
        <v>137</v>
      </c>
      <c r="D25" s="170"/>
      <c r="E25" s="170"/>
      <c r="F25" s="170"/>
      <c r="G25" s="170"/>
      <c r="H25" s="170"/>
      <c r="I25" s="170"/>
      <c r="J25" s="170"/>
      <c r="K25" s="170"/>
      <c r="L25" s="170"/>
      <c r="M25" s="170"/>
      <c r="N25" s="170"/>
      <c r="O25" s="170"/>
      <c r="P25" s="170"/>
      <c r="Q25" s="170"/>
      <c r="R25" s="170"/>
      <c r="S25" s="170"/>
      <c r="T25" s="170"/>
    </row>
    <row r="26" spans="1:20" s="41" customFormat="1" ht="13.5" x14ac:dyDescent="0.3">
      <c r="A26" s="211" t="s">
        <v>139</v>
      </c>
      <c r="B26" s="170"/>
      <c r="C26" s="211" t="s">
        <v>139</v>
      </c>
      <c r="D26" s="170"/>
      <c r="E26" s="170"/>
      <c r="F26" s="170"/>
      <c r="G26" s="170"/>
      <c r="H26" s="170"/>
      <c r="I26" s="170"/>
      <c r="J26" s="170"/>
      <c r="K26" s="170"/>
      <c r="L26" s="170"/>
      <c r="M26" s="170"/>
      <c r="N26" s="170"/>
      <c r="O26" s="170"/>
      <c r="P26" s="170"/>
      <c r="Q26" s="170"/>
      <c r="R26" s="170"/>
      <c r="S26" s="170"/>
      <c r="T26" s="170"/>
    </row>
    <row r="27" spans="1:20" s="41" customFormat="1" ht="13.5" x14ac:dyDescent="0.3">
      <c r="A27" s="211" t="s">
        <v>141</v>
      </c>
      <c r="B27" s="170"/>
      <c r="C27" s="211" t="s">
        <v>141</v>
      </c>
      <c r="D27" s="170"/>
      <c r="E27" s="170"/>
      <c r="F27" s="170"/>
      <c r="G27" s="170"/>
      <c r="H27" s="170"/>
      <c r="I27" s="170"/>
      <c r="J27" s="170"/>
      <c r="K27" s="170"/>
      <c r="L27" s="170"/>
      <c r="M27" s="170"/>
      <c r="N27" s="170"/>
      <c r="O27" s="170"/>
      <c r="P27" s="170"/>
      <c r="Q27" s="170"/>
      <c r="R27" s="170"/>
      <c r="S27" s="170"/>
      <c r="T27" s="170"/>
    </row>
    <row r="28" spans="1:20" s="41" customFormat="1" ht="13.5" x14ac:dyDescent="0.3">
      <c r="A28" s="211" t="s">
        <v>143</v>
      </c>
      <c r="B28" s="170"/>
      <c r="C28" s="211" t="s">
        <v>143</v>
      </c>
      <c r="D28" s="170"/>
      <c r="E28" s="170"/>
      <c r="F28" s="170"/>
      <c r="G28" s="170"/>
      <c r="H28" s="170"/>
      <c r="I28" s="170"/>
      <c r="J28" s="170"/>
      <c r="K28" s="170"/>
      <c r="L28" s="170"/>
      <c r="M28" s="170"/>
      <c r="N28" s="170"/>
      <c r="O28" s="170"/>
      <c r="P28" s="170"/>
      <c r="Q28" s="170"/>
      <c r="R28" s="170"/>
      <c r="S28" s="170"/>
      <c r="T28" s="170"/>
    </row>
    <row r="29" spans="1:20" s="41" customFormat="1" ht="13.5" x14ac:dyDescent="0.3">
      <c r="A29" s="211" t="s">
        <v>145</v>
      </c>
      <c r="B29" s="170"/>
      <c r="C29" s="211" t="s">
        <v>145</v>
      </c>
      <c r="D29" s="170"/>
      <c r="E29" s="170"/>
      <c r="F29" s="170"/>
      <c r="G29" s="170"/>
      <c r="H29" s="170"/>
      <c r="I29" s="170"/>
      <c r="J29" s="170"/>
      <c r="K29" s="170"/>
      <c r="L29" s="170"/>
      <c r="M29" s="170"/>
      <c r="N29" s="170"/>
      <c r="O29" s="170"/>
      <c r="P29" s="170"/>
      <c r="Q29" s="170"/>
      <c r="R29" s="170"/>
      <c r="S29" s="170"/>
      <c r="T29" s="170"/>
    </row>
    <row r="30" spans="1:20" s="41" customFormat="1" ht="13.5" x14ac:dyDescent="0.3">
      <c r="A30" s="211" t="s">
        <v>147</v>
      </c>
      <c r="B30" s="170"/>
      <c r="C30" s="211" t="s">
        <v>147</v>
      </c>
      <c r="D30" s="170"/>
      <c r="E30" s="170"/>
      <c r="F30" s="170"/>
      <c r="G30" s="170"/>
      <c r="H30" s="170"/>
      <c r="I30" s="170"/>
      <c r="J30" s="170"/>
      <c r="K30" s="170"/>
      <c r="L30" s="170"/>
      <c r="M30" s="170"/>
      <c r="N30" s="170"/>
      <c r="O30" s="170"/>
      <c r="P30" s="170"/>
      <c r="Q30" s="170"/>
      <c r="R30" s="170"/>
      <c r="S30" s="170"/>
      <c r="T30" s="170"/>
    </row>
    <row r="31" spans="1:20" s="41" customFormat="1" ht="13.5" x14ac:dyDescent="0.3">
      <c r="A31" s="211" t="s">
        <v>149</v>
      </c>
      <c r="B31" s="170"/>
      <c r="C31" s="211" t="s">
        <v>149</v>
      </c>
      <c r="D31" s="170"/>
      <c r="E31" s="170"/>
      <c r="F31" s="170"/>
      <c r="G31" s="170"/>
      <c r="H31" s="170"/>
      <c r="I31" s="170"/>
      <c r="J31" s="170"/>
      <c r="K31" s="170"/>
      <c r="L31" s="170"/>
      <c r="M31" s="170"/>
      <c r="N31" s="170"/>
      <c r="O31" s="170"/>
      <c r="P31" s="170"/>
      <c r="Q31" s="170"/>
      <c r="R31" s="170"/>
      <c r="S31" s="170"/>
      <c r="T31" s="170"/>
    </row>
    <row r="32" spans="1:20" s="41" customFormat="1" ht="13.5" x14ac:dyDescent="0.3">
      <c r="A32" s="63" t="s">
        <v>53</v>
      </c>
      <c r="B32" s="63">
        <f t="shared" ref="B32:T32" si="0">SUM(B12:B31)</f>
        <v>0</v>
      </c>
      <c r="C32" s="63"/>
      <c r="D32" s="63"/>
      <c r="E32" s="63"/>
      <c r="F32" s="63">
        <f t="shared" si="0"/>
        <v>0</v>
      </c>
      <c r="G32" s="63">
        <f t="shared" si="0"/>
        <v>0</v>
      </c>
      <c r="H32" s="63">
        <f t="shared" si="0"/>
        <v>0</v>
      </c>
      <c r="I32" s="63">
        <f t="shared" si="0"/>
        <v>0</v>
      </c>
      <c r="J32" s="63">
        <f t="shared" si="0"/>
        <v>0</v>
      </c>
      <c r="K32" s="63">
        <f t="shared" si="0"/>
        <v>0</v>
      </c>
      <c r="L32" s="63">
        <f t="shared" si="0"/>
        <v>0</v>
      </c>
      <c r="M32" s="63">
        <f t="shared" si="0"/>
        <v>0</v>
      </c>
      <c r="N32" s="63">
        <f t="shared" si="0"/>
        <v>0</v>
      </c>
      <c r="O32" s="63">
        <f t="shared" si="0"/>
        <v>0</v>
      </c>
      <c r="P32" s="63">
        <f t="shared" si="0"/>
        <v>0</v>
      </c>
      <c r="Q32" s="63">
        <f t="shared" si="0"/>
        <v>0</v>
      </c>
      <c r="R32" s="63">
        <f t="shared" si="0"/>
        <v>0</v>
      </c>
      <c r="S32" s="63">
        <f t="shared" si="0"/>
        <v>0</v>
      </c>
      <c r="T32" s="63">
        <f t="shared" si="0"/>
        <v>0</v>
      </c>
    </row>
    <row r="33" spans="1:1" s="41" customFormat="1" ht="13.5" x14ac:dyDescent="0.3">
      <c r="A33" s="48"/>
    </row>
    <row r="34" spans="1:1" s="41" customFormat="1" ht="13.5" x14ac:dyDescent="0.3">
      <c r="A34" s="48"/>
    </row>
    <row r="35" spans="1:1" s="41" customFormat="1" ht="13.5" x14ac:dyDescent="0.3">
      <c r="A35" s="48"/>
    </row>
    <row r="36" spans="1:1" s="41" customFormat="1" ht="13.5" x14ac:dyDescent="0.3">
      <c r="A36" s="48"/>
    </row>
    <row r="37" spans="1:1" s="41" customFormat="1" ht="13.5" x14ac:dyDescent="0.3">
      <c r="A37" s="48"/>
    </row>
    <row r="38" spans="1:1" s="41" customFormat="1" ht="13.5" x14ac:dyDescent="0.3">
      <c r="A38" s="48"/>
    </row>
    <row r="39" spans="1:1" s="41" customFormat="1" ht="13.5" x14ac:dyDescent="0.3">
      <c r="A39" s="48"/>
    </row>
    <row r="40" spans="1:1" s="41" customFormat="1" ht="13.5" x14ac:dyDescent="0.3">
      <c r="A40" s="48"/>
    </row>
    <row r="41" spans="1:1" s="41" customFormat="1" ht="13.5" x14ac:dyDescent="0.3">
      <c r="A41" s="48"/>
    </row>
    <row r="42" spans="1:1" s="41" customFormat="1" ht="13.5" x14ac:dyDescent="0.3">
      <c r="A42" s="48"/>
    </row>
    <row r="43" spans="1:1" s="41" customFormat="1" ht="13.5" x14ac:dyDescent="0.3">
      <c r="A43" s="48"/>
    </row>
    <row r="44" spans="1:1" s="41" customFormat="1" ht="13.5" x14ac:dyDescent="0.3">
      <c r="A44" s="48"/>
    </row>
    <row r="45" spans="1:1" s="41" customFormat="1" ht="13.5" x14ac:dyDescent="0.3">
      <c r="A45" s="48"/>
    </row>
    <row r="46" spans="1:1" s="41" customFormat="1" ht="13.5" x14ac:dyDescent="0.3">
      <c r="A46" s="48"/>
    </row>
    <row r="47" spans="1:1" s="41" customFormat="1" ht="13.5" x14ac:dyDescent="0.3">
      <c r="A47" s="48"/>
    </row>
    <row r="48" spans="1:1" s="41" customFormat="1" ht="13.5" x14ac:dyDescent="0.3">
      <c r="A48" s="48"/>
    </row>
    <row r="49" spans="1:1" s="41" customFormat="1" ht="13.5" x14ac:dyDescent="0.3">
      <c r="A49" s="48"/>
    </row>
    <row r="50" spans="1:1" s="41" customFormat="1" ht="13.5" x14ac:dyDescent="0.3">
      <c r="A50" s="48"/>
    </row>
    <row r="51" spans="1:1" s="41" customFormat="1" ht="13.5" x14ac:dyDescent="0.3">
      <c r="A51" s="48"/>
    </row>
    <row r="52" spans="1:1" s="41" customFormat="1" ht="13.5" x14ac:dyDescent="0.3">
      <c r="A52" s="48"/>
    </row>
  </sheetData>
  <mergeCells count="6">
    <mergeCell ref="R9:T9"/>
    <mergeCell ref="B9:E9"/>
    <mergeCell ref="F9:H9"/>
    <mergeCell ref="I9:K9"/>
    <mergeCell ref="L9:N9"/>
    <mergeCell ref="O9:Q9"/>
  </mergeCells>
  <conditionalFormatting sqref="A12:A31">
    <cfRule type="containsText" dxfId="49" priority="11" operator="containsText" text="ntitulé">
      <formula>NOT(ISERROR(SEARCH("ntitulé",A12)))</formula>
    </cfRule>
    <cfRule type="containsBlanks" dxfId="48" priority="12">
      <formula>LEN(TRIM(A12))=0</formula>
    </cfRule>
  </conditionalFormatting>
  <conditionalFormatting sqref="B12:B31">
    <cfRule type="containsText" dxfId="47" priority="9" operator="containsText" text="ntitulé">
      <formula>NOT(ISERROR(SEARCH("ntitulé",B12)))</formula>
    </cfRule>
    <cfRule type="containsBlanks" dxfId="46" priority="10">
      <formula>LEN(TRIM(B12))=0</formula>
    </cfRule>
  </conditionalFormatting>
  <conditionalFormatting sqref="C12:C31">
    <cfRule type="containsText" dxfId="45" priority="7" operator="containsText" text="ntitulé">
      <formula>NOT(ISERROR(SEARCH("ntitulé",C12)))</formula>
    </cfRule>
    <cfRule type="containsBlanks" dxfId="44" priority="8">
      <formula>LEN(TRIM(C12))=0</formula>
    </cfRule>
  </conditionalFormatting>
  <conditionalFormatting sqref="D12:D31">
    <cfRule type="containsText" dxfId="43" priority="5" operator="containsText" text="ntitulé">
      <formula>NOT(ISERROR(SEARCH("ntitulé",D12)))</formula>
    </cfRule>
    <cfRule type="containsBlanks" dxfId="42" priority="6">
      <formula>LEN(TRIM(D12))=0</formula>
    </cfRule>
  </conditionalFormatting>
  <conditionalFormatting sqref="E12:T31">
    <cfRule type="containsText" dxfId="41" priority="1" operator="containsText" text="ntitulé">
      <formula>NOT(ISERROR(SEARCH("ntitulé",E12)))</formula>
    </cfRule>
    <cfRule type="containsBlanks" dxfId="40" priority="2">
      <formula>LEN(TRIM(E12))=0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sheetViews>
  <sheetFormatPr baseColWidth="10" defaultColWidth="7.140625" defaultRowHeight="15" x14ac:dyDescent="0.3"/>
  <cols>
    <col min="1" max="1" width="40.7109375" style="145" customWidth="1"/>
    <col min="2" max="3" width="13.7109375" style="145" customWidth="1"/>
    <col min="4" max="5" width="13.7109375" style="146" customWidth="1"/>
    <col min="6" max="6" width="13.7109375" style="145" customWidth="1"/>
    <col min="7" max="8" width="13.7109375" style="146" customWidth="1"/>
    <col min="9" max="9" width="13.7109375" style="145" customWidth="1"/>
    <col min="10" max="11" width="13.7109375" style="146" customWidth="1"/>
    <col min="12" max="12" width="13.7109375" style="145" customWidth="1"/>
    <col min="13" max="14" width="13.7109375" style="146" customWidth="1"/>
    <col min="15" max="15" width="13.7109375" style="145" customWidth="1"/>
    <col min="16" max="17" width="13.7109375" style="146" customWidth="1"/>
    <col min="18" max="16384" width="7.140625" style="146"/>
  </cols>
  <sheetData>
    <row r="1" spans="1:17" ht="22.15" customHeight="1" x14ac:dyDescent="0.35">
      <c r="A1" s="133" t="str">
        <f>TAB00!B57&amp;" : "&amp;TAB00!C57</f>
        <v>TAB2.5 : Evolution des provisions</v>
      </c>
      <c r="B1" s="200"/>
      <c r="C1" s="200"/>
      <c r="D1" s="200"/>
      <c r="E1" s="200"/>
      <c r="F1" s="200"/>
      <c r="G1" s="200"/>
      <c r="H1" s="200"/>
      <c r="I1" s="200"/>
      <c r="J1" s="200"/>
      <c r="K1" s="200"/>
      <c r="L1" s="200"/>
      <c r="M1" s="200"/>
      <c r="N1" s="200"/>
      <c r="O1" s="200"/>
      <c r="P1" s="200"/>
      <c r="Q1" s="200"/>
    </row>
    <row r="3" spans="1:17" s="218" customFormat="1" ht="12.6" customHeight="1" x14ac:dyDescent="0.3">
      <c r="A3" s="217"/>
      <c r="B3" s="351" t="s">
        <v>52</v>
      </c>
      <c r="C3" s="351"/>
      <c r="D3" s="351"/>
      <c r="E3" s="351"/>
      <c r="F3" s="351" t="s">
        <v>79</v>
      </c>
      <c r="G3" s="351"/>
      <c r="H3" s="351"/>
      <c r="I3" s="351" t="s">
        <v>86</v>
      </c>
      <c r="J3" s="351"/>
      <c r="K3" s="351"/>
      <c r="L3" s="351" t="s">
        <v>87</v>
      </c>
      <c r="M3" s="351"/>
      <c r="N3" s="351"/>
      <c r="O3" s="351" t="s">
        <v>88</v>
      </c>
      <c r="P3" s="351"/>
      <c r="Q3" s="351"/>
    </row>
    <row r="4" spans="1:17" s="217" customFormat="1" ht="40.5" x14ac:dyDescent="0.3">
      <c r="A4" s="189"/>
      <c r="B4" s="189" t="s">
        <v>292</v>
      </c>
      <c r="C4" s="189" t="s">
        <v>293</v>
      </c>
      <c r="D4" s="189" t="s">
        <v>294</v>
      </c>
      <c r="E4" s="189" t="s">
        <v>295</v>
      </c>
      <c r="F4" s="189" t="s">
        <v>293</v>
      </c>
      <c r="G4" s="189" t="s">
        <v>294</v>
      </c>
      <c r="H4" s="189" t="s">
        <v>295</v>
      </c>
      <c r="I4" s="189" t="s">
        <v>293</v>
      </c>
      <c r="J4" s="189" t="s">
        <v>294</v>
      </c>
      <c r="K4" s="189" t="s">
        <v>295</v>
      </c>
      <c r="L4" s="189" t="s">
        <v>293</v>
      </c>
      <c r="M4" s="189" t="s">
        <v>294</v>
      </c>
      <c r="N4" s="189" t="s">
        <v>295</v>
      </c>
      <c r="O4" s="189" t="s">
        <v>293</v>
      </c>
      <c r="P4" s="189" t="s">
        <v>294</v>
      </c>
      <c r="Q4" s="189" t="s">
        <v>295</v>
      </c>
    </row>
    <row r="5" spans="1:17" s="130" customFormat="1" ht="13.5" x14ac:dyDescent="0.3">
      <c r="A5" s="219"/>
      <c r="B5" s="220"/>
      <c r="C5" s="220"/>
      <c r="D5" s="221"/>
      <c r="E5" s="222"/>
      <c r="F5" s="220"/>
      <c r="G5" s="221"/>
      <c r="H5" s="221"/>
      <c r="I5" s="220"/>
      <c r="J5" s="221"/>
      <c r="K5" s="221"/>
      <c r="L5" s="220"/>
      <c r="M5" s="221"/>
      <c r="N5" s="221"/>
      <c r="O5" s="220"/>
      <c r="P5" s="221"/>
      <c r="Q5" s="221"/>
    </row>
    <row r="6" spans="1:17" s="130" customFormat="1" ht="13.5" x14ac:dyDescent="0.3">
      <c r="A6" s="223" t="s">
        <v>115</v>
      </c>
      <c r="B6" s="223"/>
      <c r="C6" s="223"/>
      <c r="D6" s="223"/>
      <c r="E6" s="222">
        <f>SUM(B6:D6)</f>
        <v>0</v>
      </c>
      <c r="F6" s="223"/>
      <c r="G6" s="223"/>
      <c r="H6" s="132">
        <f>SUM(E6:G6)</f>
        <v>0</v>
      </c>
      <c r="I6" s="223"/>
      <c r="J6" s="223"/>
      <c r="K6" s="132">
        <f>SUM(H6:J6)</f>
        <v>0</v>
      </c>
      <c r="L6" s="223"/>
      <c r="M6" s="223"/>
      <c r="N6" s="132">
        <f>SUM(K6:M6)</f>
        <v>0</v>
      </c>
      <c r="O6" s="223"/>
      <c r="P6" s="223"/>
      <c r="Q6" s="132">
        <f>SUM(N6:P6)</f>
        <v>0</v>
      </c>
    </row>
    <row r="7" spans="1:17" s="130" customFormat="1" ht="13.5" x14ac:dyDescent="0.3">
      <c r="A7" s="223" t="s">
        <v>116</v>
      </c>
      <c r="B7" s="223"/>
      <c r="C7" s="223"/>
      <c r="D7" s="223"/>
      <c r="E7" s="222">
        <f t="shared" ref="E7:E25" si="0">SUM(B7:D7)</f>
        <v>0</v>
      </c>
      <c r="F7" s="223"/>
      <c r="G7" s="223"/>
      <c r="H7" s="132">
        <f t="shared" ref="H7:H25" si="1">SUM(E7:G7)</f>
        <v>0</v>
      </c>
      <c r="I7" s="223"/>
      <c r="J7" s="223"/>
      <c r="K7" s="132">
        <f t="shared" ref="K7:K25" si="2">SUM(H7:J7)</f>
        <v>0</v>
      </c>
      <c r="L7" s="223"/>
      <c r="M7" s="223"/>
      <c r="N7" s="132">
        <f t="shared" ref="N7:N25" si="3">SUM(K7:M7)</f>
        <v>0</v>
      </c>
      <c r="O7" s="223"/>
      <c r="P7" s="223"/>
      <c r="Q7" s="132">
        <f t="shared" ref="Q7:Q25" si="4">SUM(N7:P7)</f>
        <v>0</v>
      </c>
    </row>
    <row r="8" spans="1:17" s="130" customFormat="1" ht="13.5" x14ac:dyDescent="0.3">
      <c r="A8" s="223" t="s">
        <v>117</v>
      </c>
      <c r="B8" s="223"/>
      <c r="C8" s="223"/>
      <c r="D8" s="223"/>
      <c r="E8" s="222">
        <f t="shared" si="0"/>
        <v>0</v>
      </c>
      <c r="F8" s="223"/>
      <c r="G8" s="223"/>
      <c r="H8" s="132">
        <f t="shared" si="1"/>
        <v>0</v>
      </c>
      <c r="I8" s="223"/>
      <c r="J8" s="223"/>
      <c r="K8" s="132">
        <f t="shared" si="2"/>
        <v>0</v>
      </c>
      <c r="L8" s="223"/>
      <c r="M8" s="223"/>
      <c r="N8" s="132">
        <f t="shared" si="3"/>
        <v>0</v>
      </c>
      <c r="O8" s="223"/>
      <c r="P8" s="223"/>
      <c r="Q8" s="132">
        <f t="shared" si="4"/>
        <v>0</v>
      </c>
    </row>
    <row r="9" spans="1:17" s="130" customFormat="1" ht="13.5" x14ac:dyDescent="0.3">
      <c r="A9" s="223" t="s">
        <v>118</v>
      </c>
      <c r="B9" s="223"/>
      <c r="C9" s="223"/>
      <c r="D9" s="223"/>
      <c r="E9" s="222">
        <f t="shared" si="0"/>
        <v>0</v>
      </c>
      <c r="F9" s="223"/>
      <c r="G9" s="223"/>
      <c r="H9" s="132">
        <f t="shared" si="1"/>
        <v>0</v>
      </c>
      <c r="I9" s="223"/>
      <c r="J9" s="223"/>
      <c r="K9" s="132">
        <f t="shared" si="2"/>
        <v>0</v>
      </c>
      <c r="L9" s="223"/>
      <c r="M9" s="223"/>
      <c r="N9" s="132">
        <f t="shared" si="3"/>
        <v>0</v>
      </c>
      <c r="O9" s="223"/>
      <c r="P9" s="223"/>
      <c r="Q9" s="132">
        <f t="shared" si="4"/>
        <v>0</v>
      </c>
    </row>
    <row r="10" spans="1:17" s="130" customFormat="1" ht="13.5" x14ac:dyDescent="0.3">
      <c r="A10" s="223" t="s">
        <v>119</v>
      </c>
      <c r="B10" s="223"/>
      <c r="C10" s="223"/>
      <c r="D10" s="223"/>
      <c r="E10" s="222">
        <f t="shared" si="0"/>
        <v>0</v>
      </c>
      <c r="F10" s="223"/>
      <c r="G10" s="223"/>
      <c r="H10" s="132">
        <f t="shared" si="1"/>
        <v>0</v>
      </c>
      <c r="I10" s="223"/>
      <c r="J10" s="223"/>
      <c r="K10" s="132">
        <f t="shared" si="2"/>
        <v>0</v>
      </c>
      <c r="L10" s="223"/>
      <c r="M10" s="223"/>
      <c r="N10" s="132">
        <f t="shared" si="3"/>
        <v>0</v>
      </c>
      <c r="O10" s="223"/>
      <c r="P10" s="223"/>
      <c r="Q10" s="132">
        <f t="shared" si="4"/>
        <v>0</v>
      </c>
    </row>
    <row r="11" spans="1:17" s="130" customFormat="1" ht="13.5" x14ac:dyDescent="0.3">
      <c r="A11" s="223" t="s">
        <v>120</v>
      </c>
      <c r="B11" s="223"/>
      <c r="C11" s="223"/>
      <c r="D11" s="223"/>
      <c r="E11" s="222">
        <f t="shared" si="0"/>
        <v>0</v>
      </c>
      <c r="F11" s="223"/>
      <c r="G11" s="223"/>
      <c r="H11" s="132">
        <f t="shared" si="1"/>
        <v>0</v>
      </c>
      <c r="I11" s="223"/>
      <c r="J11" s="223"/>
      <c r="K11" s="132">
        <f t="shared" si="2"/>
        <v>0</v>
      </c>
      <c r="L11" s="223"/>
      <c r="M11" s="223"/>
      <c r="N11" s="132">
        <f t="shared" si="3"/>
        <v>0</v>
      </c>
      <c r="O11" s="223"/>
      <c r="P11" s="223"/>
      <c r="Q11" s="132">
        <f t="shared" si="4"/>
        <v>0</v>
      </c>
    </row>
    <row r="12" spans="1:17" s="130" customFormat="1" ht="13.5" x14ac:dyDescent="0.3">
      <c r="A12" s="223" t="s">
        <v>122</v>
      </c>
      <c r="B12" s="223"/>
      <c r="C12" s="223"/>
      <c r="D12" s="223"/>
      <c r="E12" s="222">
        <f t="shared" si="0"/>
        <v>0</v>
      </c>
      <c r="F12" s="223"/>
      <c r="G12" s="223"/>
      <c r="H12" s="132">
        <f t="shared" si="1"/>
        <v>0</v>
      </c>
      <c r="I12" s="223"/>
      <c r="J12" s="223"/>
      <c r="K12" s="132">
        <f t="shared" si="2"/>
        <v>0</v>
      </c>
      <c r="L12" s="223"/>
      <c r="M12" s="223"/>
      <c r="N12" s="132">
        <f t="shared" si="3"/>
        <v>0</v>
      </c>
      <c r="O12" s="223"/>
      <c r="P12" s="223"/>
      <c r="Q12" s="132">
        <f t="shared" si="4"/>
        <v>0</v>
      </c>
    </row>
    <row r="13" spans="1:17" s="130" customFormat="1" ht="13.5" x14ac:dyDescent="0.3">
      <c r="A13" s="223" t="s">
        <v>124</v>
      </c>
      <c r="B13" s="223"/>
      <c r="C13" s="223"/>
      <c r="D13" s="223"/>
      <c r="E13" s="222">
        <f t="shared" si="0"/>
        <v>0</v>
      </c>
      <c r="F13" s="223"/>
      <c r="G13" s="223"/>
      <c r="H13" s="132">
        <f t="shared" si="1"/>
        <v>0</v>
      </c>
      <c r="I13" s="223"/>
      <c r="J13" s="223"/>
      <c r="K13" s="132">
        <f t="shared" si="2"/>
        <v>0</v>
      </c>
      <c r="L13" s="223"/>
      <c r="M13" s="223"/>
      <c r="N13" s="132">
        <f t="shared" si="3"/>
        <v>0</v>
      </c>
      <c r="O13" s="223"/>
      <c r="P13" s="223"/>
      <c r="Q13" s="132">
        <f t="shared" si="4"/>
        <v>0</v>
      </c>
    </row>
    <row r="14" spans="1:17" s="130" customFormat="1" ht="13.5" x14ac:dyDescent="0.3">
      <c r="A14" s="223" t="s">
        <v>126</v>
      </c>
      <c r="B14" s="223"/>
      <c r="C14" s="223"/>
      <c r="D14" s="223"/>
      <c r="E14" s="222">
        <f t="shared" si="0"/>
        <v>0</v>
      </c>
      <c r="F14" s="223"/>
      <c r="G14" s="223"/>
      <c r="H14" s="132">
        <f t="shared" si="1"/>
        <v>0</v>
      </c>
      <c r="I14" s="223"/>
      <c r="J14" s="223"/>
      <c r="K14" s="132">
        <f t="shared" si="2"/>
        <v>0</v>
      </c>
      <c r="L14" s="223"/>
      <c r="M14" s="223"/>
      <c r="N14" s="132">
        <f t="shared" si="3"/>
        <v>0</v>
      </c>
      <c r="O14" s="223"/>
      <c r="P14" s="223"/>
      <c r="Q14" s="132">
        <f t="shared" si="4"/>
        <v>0</v>
      </c>
    </row>
    <row r="15" spans="1:17" s="130" customFormat="1" ht="13.5" x14ac:dyDescent="0.3">
      <c r="A15" s="223" t="s">
        <v>128</v>
      </c>
      <c r="B15" s="223"/>
      <c r="C15" s="223"/>
      <c r="D15" s="223"/>
      <c r="E15" s="222">
        <f t="shared" si="0"/>
        <v>0</v>
      </c>
      <c r="F15" s="223"/>
      <c r="G15" s="223"/>
      <c r="H15" s="132">
        <f t="shared" si="1"/>
        <v>0</v>
      </c>
      <c r="I15" s="223"/>
      <c r="J15" s="223"/>
      <c r="K15" s="132">
        <f t="shared" si="2"/>
        <v>0</v>
      </c>
      <c r="L15" s="223"/>
      <c r="M15" s="223"/>
      <c r="N15" s="132">
        <f t="shared" si="3"/>
        <v>0</v>
      </c>
      <c r="O15" s="223"/>
      <c r="P15" s="223"/>
      <c r="Q15" s="132">
        <f t="shared" si="4"/>
        <v>0</v>
      </c>
    </row>
    <row r="16" spans="1:17" s="130" customFormat="1" ht="13.5" x14ac:dyDescent="0.3">
      <c r="A16" s="223" t="s">
        <v>130</v>
      </c>
      <c r="B16" s="223"/>
      <c r="C16" s="223"/>
      <c r="D16" s="223"/>
      <c r="E16" s="222">
        <f t="shared" si="0"/>
        <v>0</v>
      </c>
      <c r="F16" s="223"/>
      <c r="G16" s="223"/>
      <c r="H16" s="132">
        <f t="shared" si="1"/>
        <v>0</v>
      </c>
      <c r="I16" s="223"/>
      <c r="J16" s="223"/>
      <c r="K16" s="132">
        <f t="shared" si="2"/>
        <v>0</v>
      </c>
      <c r="L16" s="223"/>
      <c r="M16" s="223"/>
      <c r="N16" s="132">
        <f t="shared" si="3"/>
        <v>0</v>
      </c>
      <c r="O16" s="223"/>
      <c r="P16" s="223"/>
      <c r="Q16" s="132">
        <f t="shared" si="4"/>
        <v>0</v>
      </c>
    </row>
    <row r="17" spans="1:17" s="130" customFormat="1" ht="13.5" x14ac:dyDescent="0.3">
      <c r="A17" s="223" t="s">
        <v>132</v>
      </c>
      <c r="B17" s="223"/>
      <c r="C17" s="223"/>
      <c r="D17" s="223"/>
      <c r="E17" s="222">
        <f t="shared" si="0"/>
        <v>0</v>
      </c>
      <c r="F17" s="223"/>
      <c r="G17" s="223"/>
      <c r="H17" s="132">
        <f t="shared" si="1"/>
        <v>0</v>
      </c>
      <c r="I17" s="223"/>
      <c r="J17" s="223"/>
      <c r="K17" s="132">
        <f t="shared" si="2"/>
        <v>0</v>
      </c>
      <c r="L17" s="223"/>
      <c r="M17" s="223"/>
      <c r="N17" s="132">
        <f t="shared" si="3"/>
        <v>0</v>
      </c>
      <c r="O17" s="223"/>
      <c r="P17" s="223"/>
      <c r="Q17" s="132">
        <f t="shared" si="4"/>
        <v>0</v>
      </c>
    </row>
    <row r="18" spans="1:17" s="130" customFormat="1" ht="13.5" x14ac:dyDescent="0.3">
      <c r="A18" s="223" t="s">
        <v>134</v>
      </c>
      <c r="B18" s="223"/>
      <c r="C18" s="223"/>
      <c r="D18" s="223"/>
      <c r="E18" s="222">
        <f t="shared" si="0"/>
        <v>0</v>
      </c>
      <c r="F18" s="223"/>
      <c r="G18" s="223"/>
      <c r="H18" s="132">
        <f t="shared" si="1"/>
        <v>0</v>
      </c>
      <c r="I18" s="223"/>
      <c r="J18" s="223"/>
      <c r="K18" s="132">
        <f t="shared" si="2"/>
        <v>0</v>
      </c>
      <c r="L18" s="223"/>
      <c r="M18" s="223"/>
      <c r="N18" s="132">
        <f t="shared" si="3"/>
        <v>0</v>
      </c>
      <c r="O18" s="223"/>
      <c r="P18" s="223"/>
      <c r="Q18" s="132">
        <f t="shared" si="4"/>
        <v>0</v>
      </c>
    </row>
    <row r="19" spans="1:17" s="130" customFormat="1" ht="13.5" x14ac:dyDescent="0.3">
      <c r="A19" s="223" t="s">
        <v>136</v>
      </c>
      <c r="B19" s="223"/>
      <c r="C19" s="223"/>
      <c r="D19" s="223"/>
      <c r="E19" s="222">
        <f t="shared" si="0"/>
        <v>0</v>
      </c>
      <c r="F19" s="223"/>
      <c r="G19" s="223"/>
      <c r="H19" s="132">
        <f t="shared" si="1"/>
        <v>0</v>
      </c>
      <c r="I19" s="223"/>
      <c r="J19" s="223"/>
      <c r="K19" s="132">
        <f t="shared" si="2"/>
        <v>0</v>
      </c>
      <c r="L19" s="223"/>
      <c r="M19" s="223"/>
      <c r="N19" s="132">
        <f t="shared" si="3"/>
        <v>0</v>
      </c>
      <c r="O19" s="223"/>
      <c r="P19" s="223"/>
      <c r="Q19" s="132">
        <f t="shared" si="4"/>
        <v>0</v>
      </c>
    </row>
    <row r="20" spans="1:17" s="130" customFormat="1" ht="13.5" x14ac:dyDescent="0.3">
      <c r="A20" s="223" t="s">
        <v>138</v>
      </c>
      <c r="B20" s="223"/>
      <c r="C20" s="223"/>
      <c r="D20" s="223"/>
      <c r="E20" s="222">
        <f t="shared" si="0"/>
        <v>0</v>
      </c>
      <c r="F20" s="223"/>
      <c r="G20" s="223"/>
      <c r="H20" s="132">
        <f t="shared" si="1"/>
        <v>0</v>
      </c>
      <c r="I20" s="223"/>
      <c r="J20" s="223"/>
      <c r="K20" s="132">
        <f t="shared" si="2"/>
        <v>0</v>
      </c>
      <c r="L20" s="223"/>
      <c r="M20" s="223"/>
      <c r="N20" s="132">
        <f t="shared" si="3"/>
        <v>0</v>
      </c>
      <c r="O20" s="223"/>
      <c r="P20" s="223"/>
      <c r="Q20" s="132">
        <f t="shared" si="4"/>
        <v>0</v>
      </c>
    </row>
    <row r="21" spans="1:17" s="130" customFormat="1" ht="13.5" x14ac:dyDescent="0.3">
      <c r="A21" s="223" t="s">
        <v>140</v>
      </c>
      <c r="B21" s="223"/>
      <c r="C21" s="223"/>
      <c r="D21" s="223"/>
      <c r="E21" s="222">
        <f t="shared" si="0"/>
        <v>0</v>
      </c>
      <c r="F21" s="223"/>
      <c r="G21" s="223"/>
      <c r="H21" s="132">
        <f t="shared" si="1"/>
        <v>0</v>
      </c>
      <c r="I21" s="223"/>
      <c r="J21" s="223"/>
      <c r="K21" s="132">
        <f t="shared" si="2"/>
        <v>0</v>
      </c>
      <c r="L21" s="223"/>
      <c r="M21" s="223"/>
      <c r="N21" s="132">
        <f t="shared" si="3"/>
        <v>0</v>
      </c>
      <c r="O21" s="223"/>
      <c r="P21" s="223"/>
      <c r="Q21" s="132">
        <f t="shared" si="4"/>
        <v>0</v>
      </c>
    </row>
    <row r="22" spans="1:17" s="130" customFormat="1" ht="13.5" x14ac:dyDescent="0.3">
      <c r="A22" s="223" t="s">
        <v>142</v>
      </c>
      <c r="B22" s="223"/>
      <c r="C22" s="223"/>
      <c r="D22" s="223"/>
      <c r="E22" s="222">
        <f t="shared" si="0"/>
        <v>0</v>
      </c>
      <c r="F22" s="223"/>
      <c r="G22" s="223"/>
      <c r="H22" s="132">
        <f t="shared" si="1"/>
        <v>0</v>
      </c>
      <c r="I22" s="223"/>
      <c r="J22" s="223"/>
      <c r="K22" s="132">
        <f t="shared" si="2"/>
        <v>0</v>
      </c>
      <c r="L22" s="223"/>
      <c r="M22" s="223"/>
      <c r="N22" s="132">
        <f t="shared" si="3"/>
        <v>0</v>
      </c>
      <c r="O22" s="223"/>
      <c r="P22" s="223"/>
      <c r="Q22" s="132">
        <f t="shared" si="4"/>
        <v>0</v>
      </c>
    </row>
    <row r="23" spans="1:17" s="130" customFormat="1" ht="13.5" x14ac:dyDescent="0.3">
      <c r="A23" s="223" t="s">
        <v>144</v>
      </c>
      <c r="B23" s="223"/>
      <c r="C23" s="223"/>
      <c r="D23" s="223"/>
      <c r="E23" s="222">
        <f t="shared" si="0"/>
        <v>0</v>
      </c>
      <c r="F23" s="223"/>
      <c r="G23" s="223"/>
      <c r="H23" s="132">
        <f t="shared" si="1"/>
        <v>0</v>
      </c>
      <c r="I23" s="223"/>
      <c r="J23" s="223"/>
      <c r="K23" s="132">
        <f t="shared" si="2"/>
        <v>0</v>
      </c>
      <c r="L23" s="223"/>
      <c r="M23" s="223"/>
      <c r="N23" s="132">
        <f t="shared" si="3"/>
        <v>0</v>
      </c>
      <c r="O23" s="223"/>
      <c r="P23" s="223"/>
      <c r="Q23" s="132">
        <f t="shared" si="4"/>
        <v>0</v>
      </c>
    </row>
    <row r="24" spans="1:17" s="130" customFormat="1" ht="13.5" x14ac:dyDescent="0.3">
      <c r="A24" s="223" t="s">
        <v>146</v>
      </c>
      <c r="B24" s="223"/>
      <c r="C24" s="223"/>
      <c r="D24" s="223"/>
      <c r="E24" s="222">
        <f t="shared" si="0"/>
        <v>0</v>
      </c>
      <c r="F24" s="223"/>
      <c r="G24" s="223"/>
      <c r="H24" s="132">
        <f t="shared" si="1"/>
        <v>0</v>
      </c>
      <c r="I24" s="223"/>
      <c r="J24" s="223"/>
      <c r="K24" s="132">
        <f t="shared" si="2"/>
        <v>0</v>
      </c>
      <c r="L24" s="223"/>
      <c r="M24" s="223"/>
      <c r="N24" s="132">
        <f t="shared" si="3"/>
        <v>0</v>
      </c>
      <c r="O24" s="223"/>
      <c r="P24" s="223"/>
      <c r="Q24" s="132">
        <f t="shared" si="4"/>
        <v>0</v>
      </c>
    </row>
    <row r="25" spans="1:17" s="130" customFormat="1" ht="13.5" x14ac:dyDescent="0.3">
      <c r="A25" s="223" t="s">
        <v>148</v>
      </c>
      <c r="B25" s="223"/>
      <c r="C25" s="223"/>
      <c r="D25" s="223"/>
      <c r="E25" s="222">
        <f t="shared" si="0"/>
        <v>0</v>
      </c>
      <c r="F25" s="223"/>
      <c r="G25" s="223"/>
      <c r="H25" s="132">
        <f t="shared" si="1"/>
        <v>0</v>
      </c>
      <c r="I25" s="223"/>
      <c r="J25" s="223"/>
      <c r="K25" s="132">
        <f t="shared" si="2"/>
        <v>0</v>
      </c>
      <c r="L25" s="223"/>
      <c r="M25" s="223"/>
      <c r="N25" s="132">
        <f t="shared" si="3"/>
        <v>0</v>
      </c>
      <c r="O25" s="223"/>
      <c r="P25" s="223"/>
      <c r="Q25" s="132">
        <f t="shared" si="4"/>
        <v>0</v>
      </c>
    </row>
    <row r="26" spans="1:17" s="132" customFormat="1" ht="13.5" x14ac:dyDescent="0.3">
      <c r="A26" s="224" t="s">
        <v>296</v>
      </c>
      <c r="B26" s="225">
        <f t="shared" ref="B26:Q26" si="5">SUM(B6:B25)</f>
        <v>0</v>
      </c>
      <c r="C26" s="225">
        <f t="shared" si="5"/>
        <v>0</v>
      </c>
      <c r="D26" s="225">
        <f t="shared" si="5"/>
        <v>0</v>
      </c>
      <c r="E26" s="225">
        <f t="shared" si="5"/>
        <v>0</v>
      </c>
      <c r="F26" s="225">
        <f t="shared" si="5"/>
        <v>0</v>
      </c>
      <c r="G26" s="225">
        <f t="shared" si="5"/>
        <v>0</v>
      </c>
      <c r="H26" s="225">
        <f t="shared" si="5"/>
        <v>0</v>
      </c>
      <c r="I26" s="225">
        <f t="shared" si="5"/>
        <v>0</v>
      </c>
      <c r="J26" s="225">
        <f t="shared" si="5"/>
        <v>0</v>
      </c>
      <c r="K26" s="225">
        <f t="shared" si="5"/>
        <v>0</v>
      </c>
      <c r="L26" s="225">
        <f t="shared" si="5"/>
        <v>0</v>
      </c>
      <c r="M26" s="225">
        <f t="shared" si="5"/>
        <v>0</v>
      </c>
      <c r="N26" s="225">
        <f t="shared" si="5"/>
        <v>0</v>
      </c>
      <c r="O26" s="225">
        <f t="shared" si="5"/>
        <v>0</v>
      </c>
      <c r="P26" s="225">
        <f t="shared" si="5"/>
        <v>0</v>
      </c>
      <c r="Q26" s="226">
        <f t="shared" si="5"/>
        <v>0</v>
      </c>
    </row>
    <row r="27" spans="1:17" s="130" customFormat="1" ht="13.5" x14ac:dyDescent="0.3">
      <c r="A27" s="227" t="s">
        <v>298</v>
      </c>
      <c r="B27" s="228"/>
      <c r="C27" s="228"/>
      <c r="D27" s="228"/>
      <c r="E27" s="229">
        <f>'TAB1'!D12</f>
        <v>0</v>
      </c>
      <c r="F27" s="228"/>
      <c r="G27" s="228"/>
      <c r="H27" s="229">
        <f>'TAB1'!F12</f>
        <v>0</v>
      </c>
      <c r="I27" s="228"/>
      <c r="J27" s="228"/>
      <c r="K27" s="229">
        <f>'TAB1'!H12</f>
        <v>0</v>
      </c>
      <c r="L27" s="228"/>
      <c r="M27" s="228"/>
      <c r="N27" s="229">
        <f>'TAB1'!J12</f>
        <v>0</v>
      </c>
      <c r="O27" s="228"/>
      <c r="P27" s="228"/>
      <c r="Q27" s="229">
        <f>'TAB1'!L12</f>
        <v>0</v>
      </c>
    </row>
    <row r="28" spans="1:17" s="130" customFormat="1" ht="40.5" x14ac:dyDescent="0.3">
      <c r="A28" s="230" t="s">
        <v>299</v>
      </c>
      <c r="B28" s="228"/>
      <c r="C28" s="228"/>
      <c r="D28" s="228"/>
      <c r="E28" s="231">
        <f>E26-E27</f>
        <v>0</v>
      </c>
      <c r="F28" s="228"/>
      <c r="G28" s="228"/>
      <c r="H28" s="231">
        <f>H26-H27</f>
        <v>0</v>
      </c>
      <c r="I28" s="228"/>
      <c r="J28" s="228"/>
      <c r="K28" s="231">
        <f>K26-K27</f>
        <v>0</v>
      </c>
      <c r="L28" s="228"/>
      <c r="M28" s="228"/>
      <c r="N28" s="231">
        <f>N26-N27</f>
        <v>0</v>
      </c>
      <c r="O28" s="228"/>
      <c r="P28" s="228"/>
      <c r="Q28" s="232">
        <f>Q26-Q27</f>
        <v>0</v>
      </c>
    </row>
    <row r="29" spans="1:17" s="130" customFormat="1" ht="13.5" x14ac:dyDescent="0.3">
      <c r="A29" s="131"/>
      <c r="B29" s="131"/>
      <c r="C29" s="131"/>
      <c r="F29" s="131"/>
      <c r="I29" s="131"/>
      <c r="L29" s="131"/>
      <c r="O29" s="131"/>
    </row>
    <row r="30" spans="1:17" s="130" customFormat="1" ht="13.5" x14ac:dyDescent="0.3">
      <c r="A30" s="227" t="s">
        <v>297</v>
      </c>
      <c r="B30" s="228"/>
      <c r="C30" s="352">
        <f>TAB2.1!C33</f>
        <v>0</v>
      </c>
      <c r="D30" s="353"/>
      <c r="E30" s="228"/>
      <c r="F30" s="352">
        <f>TAB2.1!D33</f>
        <v>0</v>
      </c>
      <c r="G30" s="353"/>
      <c r="H30" s="228"/>
      <c r="I30" s="352">
        <f>TAB2.1!F33</f>
        <v>0</v>
      </c>
      <c r="J30" s="353"/>
      <c r="K30" s="228"/>
      <c r="L30" s="352">
        <f>TAB2.1!H33</f>
        <v>0</v>
      </c>
      <c r="M30" s="353"/>
      <c r="N30" s="228"/>
      <c r="O30" s="352">
        <f>TAB2.1!J33</f>
        <v>0</v>
      </c>
      <c r="P30" s="353"/>
      <c r="Q30" s="228"/>
    </row>
    <row r="31" spans="1:17" s="130" customFormat="1" ht="40.5" x14ac:dyDescent="0.3">
      <c r="A31" s="230" t="s">
        <v>300</v>
      </c>
      <c r="B31" s="228"/>
      <c r="C31" s="354">
        <f>SUM(C26:D26)-C30</f>
        <v>0</v>
      </c>
      <c r="D31" s="355"/>
      <c r="E31" s="228"/>
      <c r="F31" s="354">
        <f>SUM(F26:G26)-F30</f>
        <v>0</v>
      </c>
      <c r="G31" s="355"/>
      <c r="H31" s="228"/>
      <c r="I31" s="354">
        <f>SUM(I26:J26)-I30</f>
        <v>0</v>
      </c>
      <c r="J31" s="355"/>
      <c r="K31" s="228"/>
      <c r="L31" s="354">
        <f>SUM(L26:M26)-L30</f>
        <v>0</v>
      </c>
      <c r="M31" s="355"/>
      <c r="N31" s="228"/>
      <c r="O31" s="354">
        <f>SUM(O26:P26)-O30</f>
        <v>0</v>
      </c>
      <c r="P31" s="355"/>
      <c r="Q31" s="228"/>
    </row>
    <row r="32" spans="1:17" s="130" customFormat="1" ht="13.5" x14ac:dyDescent="0.3">
      <c r="A32" s="131"/>
      <c r="B32" s="131"/>
      <c r="C32" s="131"/>
      <c r="F32" s="131"/>
      <c r="I32" s="131"/>
      <c r="L32" s="131"/>
      <c r="O32" s="131"/>
    </row>
    <row r="33" spans="1:15" s="130" customFormat="1" ht="13.5" x14ac:dyDescent="0.3">
      <c r="A33" s="131"/>
      <c r="B33" s="131"/>
      <c r="C33" s="131"/>
      <c r="F33" s="131"/>
      <c r="I33" s="131"/>
      <c r="L33" s="131"/>
      <c r="O33" s="131"/>
    </row>
    <row r="34" spans="1:15" s="130" customFormat="1" ht="13.5" x14ac:dyDescent="0.3">
      <c r="A34" s="131"/>
      <c r="B34" s="131"/>
      <c r="C34" s="131"/>
      <c r="F34" s="131"/>
      <c r="I34" s="131"/>
      <c r="L34" s="131"/>
      <c r="O34" s="131"/>
    </row>
    <row r="35" spans="1:15" s="130" customFormat="1" ht="13.5" x14ac:dyDescent="0.3">
      <c r="A35" s="131"/>
      <c r="B35" s="131"/>
      <c r="C35" s="131"/>
      <c r="F35" s="131"/>
      <c r="I35" s="131"/>
      <c r="L35" s="131"/>
      <c r="O35" s="131"/>
    </row>
    <row r="36" spans="1:15" s="130" customFormat="1" ht="13.5" x14ac:dyDescent="0.3">
      <c r="A36" s="131"/>
      <c r="B36" s="131"/>
      <c r="C36" s="131"/>
      <c r="F36" s="131"/>
      <c r="I36" s="131"/>
      <c r="L36" s="131"/>
      <c r="O36" s="131"/>
    </row>
  </sheetData>
  <mergeCells count="15">
    <mergeCell ref="C31:D31"/>
    <mergeCell ref="F31:G31"/>
    <mergeCell ref="I31:J31"/>
    <mergeCell ref="L31:M31"/>
    <mergeCell ref="O31:P31"/>
    <mergeCell ref="C30:D30"/>
    <mergeCell ref="F30:G30"/>
    <mergeCell ref="I30:J30"/>
    <mergeCell ref="L30:M30"/>
    <mergeCell ref="O30:P30"/>
    <mergeCell ref="B3:E3"/>
    <mergeCell ref="F3:H3"/>
    <mergeCell ref="I3:K3"/>
    <mergeCell ref="L3:N3"/>
    <mergeCell ref="O3:Q3"/>
  </mergeCells>
  <conditionalFormatting sqref="A6:A25">
    <cfRule type="containsText" dxfId="39" priority="21" operator="containsText" text="ntitulé">
      <formula>NOT(ISERROR(SEARCH("ntitulé",A6)))</formula>
    </cfRule>
    <cfRule type="containsBlanks" dxfId="38" priority="22">
      <formula>LEN(TRIM(A6))=0</formula>
    </cfRule>
  </conditionalFormatting>
  <conditionalFormatting sqref="B6:B25">
    <cfRule type="containsText" dxfId="37" priority="19" operator="containsText" text="ntitulé">
      <formula>NOT(ISERROR(SEARCH("ntitulé",B6)))</formula>
    </cfRule>
    <cfRule type="containsBlanks" dxfId="36" priority="20">
      <formula>LEN(TRIM(B6))=0</formula>
    </cfRule>
  </conditionalFormatting>
  <conditionalFormatting sqref="C6:D25">
    <cfRule type="containsText" dxfId="35" priority="17" operator="containsText" text="ntitulé">
      <formula>NOT(ISERROR(SEARCH("ntitulé",C6)))</formula>
    </cfRule>
    <cfRule type="containsBlanks" dxfId="34" priority="18">
      <formula>LEN(TRIM(C6))=0</formula>
    </cfRule>
  </conditionalFormatting>
  <conditionalFormatting sqref="F6:G25">
    <cfRule type="containsText" dxfId="33" priority="15" operator="containsText" text="ntitulé">
      <formula>NOT(ISERROR(SEARCH("ntitulé",F6)))</formula>
    </cfRule>
    <cfRule type="containsBlanks" dxfId="32" priority="16">
      <formula>LEN(TRIM(F6))=0</formula>
    </cfRule>
  </conditionalFormatting>
  <conditionalFormatting sqref="I6:J25">
    <cfRule type="containsText" dxfId="31" priority="13" operator="containsText" text="ntitulé">
      <formula>NOT(ISERROR(SEARCH("ntitulé",I6)))</formula>
    </cfRule>
    <cfRule type="containsBlanks" dxfId="30" priority="14">
      <formula>LEN(TRIM(I6))=0</formula>
    </cfRule>
  </conditionalFormatting>
  <conditionalFormatting sqref="L6:M25">
    <cfRule type="containsText" dxfId="29" priority="11" operator="containsText" text="ntitulé">
      <formula>NOT(ISERROR(SEARCH("ntitulé",L6)))</formula>
    </cfRule>
    <cfRule type="containsBlanks" dxfId="28" priority="12">
      <formula>LEN(TRIM(L6))=0</formula>
    </cfRule>
  </conditionalFormatting>
  <conditionalFormatting sqref="O6:P25">
    <cfRule type="containsText" dxfId="27" priority="9" operator="containsText" text="ntitulé">
      <formula>NOT(ISERROR(SEARCH("ntitulé",O6)))</formula>
    </cfRule>
    <cfRule type="containsBlanks" dxfId="26" priority="10">
      <formula>LEN(TRIM(O6))=0</formula>
    </cfRule>
  </conditionalFormatting>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workbookViewId="0">
      <selection activeCell="A24" sqref="A24"/>
    </sheetView>
  </sheetViews>
  <sheetFormatPr baseColWidth="10" defaultColWidth="7.140625" defaultRowHeight="15" x14ac:dyDescent="0.3"/>
  <cols>
    <col min="1" max="1" width="45.7109375" style="40" customWidth="1"/>
    <col min="2" max="2" width="13" style="25" customWidth="1"/>
    <col min="3" max="3" width="13" style="40" customWidth="1"/>
    <col min="4" max="4" width="8.7109375" style="40" customWidth="1"/>
    <col min="5" max="5" width="13" style="25" customWidth="1"/>
    <col min="6" max="6" width="8.7109375" style="25" customWidth="1"/>
    <col min="7" max="7" width="13" style="25" customWidth="1"/>
    <col min="8" max="8" width="8.7109375" style="25" customWidth="1"/>
    <col min="9" max="9" width="13" style="25" customWidth="1"/>
    <col min="10" max="10" width="8.7109375" style="25" customWidth="1"/>
    <col min="11" max="11" width="1" style="25" customWidth="1"/>
    <col min="12" max="12" width="19.42578125" style="25" customWidth="1"/>
    <col min="13" max="13" width="7.28515625" style="25" customWidth="1"/>
    <col min="14" max="14" width="13.7109375" style="97" customWidth="1"/>
    <col min="15" max="19" width="7.140625" style="96"/>
    <col min="20" max="16384" width="7.140625" style="25"/>
  </cols>
  <sheetData>
    <row r="1" spans="1:19" ht="22.15" customHeight="1" x14ac:dyDescent="0.35">
      <c r="A1" s="133" t="str">
        <f>TAB00!B58&amp;" : "&amp;TAB00!C58</f>
        <v>TAB2.6 : Evolution des charges et produits non-contrôlables</v>
      </c>
      <c r="B1" s="133"/>
      <c r="C1" s="133"/>
      <c r="D1" s="133"/>
      <c r="E1" s="133"/>
      <c r="F1" s="133"/>
      <c r="G1" s="133"/>
      <c r="H1" s="133"/>
      <c r="I1" s="133"/>
      <c r="J1" s="133"/>
      <c r="K1" s="133"/>
      <c r="L1" s="133"/>
      <c r="M1" s="41"/>
    </row>
    <row r="2" spans="1:19" x14ac:dyDescent="0.3">
      <c r="K2" s="41"/>
      <c r="L2" s="41"/>
      <c r="M2" s="41"/>
    </row>
    <row r="3" spans="1:19" s="41" customFormat="1" ht="24" customHeight="1" x14ac:dyDescent="0.3">
      <c r="A3" s="358" t="s">
        <v>51</v>
      </c>
      <c r="B3" s="210" t="s">
        <v>52</v>
      </c>
      <c r="C3" s="358" t="s">
        <v>79</v>
      </c>
      <c r="D3" s="358"/>
      <c r="E3" s="358" t="s">
        <v>86</v>
      </c>
      <c r="F3" s="358"/>
      <c r="G3" s="358" t="s">
        <v>87</v>
      </c>
      <c r="H3" s="358"/>
      <c r="I3" s="358" t="s">
        <v>88</v>
      </c>
      <c r="J3" s="358"/>
      <c r="L3" s="356" t="s">
        <v>14</v>
      </c>
      <c r="N3" s="357" t="s">
        <v>230</v>
      </c>
      <c r="O3" s="96"/>
      <c r="P3" s="96"/>
      <c r="Q3" s="96"/>
      <c r="R3" s="96"/>
      <c r="S3" s="96"/>
    </row>
    <row r="4" spans="1:19" s="41" customFormat="1" ht="27" x14ac:dyDescent="0.3">
      <c r="A4" s="358"/>
      <c r="B4" s="241" t="s">
        <v>231</v>
      </c>
      <c r="C4" s="241" t="s">
        <v>231</v>
      </c>
      <c r="D4" s="210" t="s">
        <v>54</v>
      </c>
      <c r="E4" s="241" t="s">
        <v>231</v>
      </c>
      <c r="F4" s="210" t="s">
        <v>54</v>
      </c>
      <c r="G4" s="241" t="s">
        <v>231</v>
      </c>
      <c r="H4" s="210" t="s">
        <v>54</v>
      </c>
      <c r="I4" s="241" t="s">
        <v>231</v>
      </c>
      <c r="J4" s="210" t="s">
        <v>54</v>
      </c>
      <c r="L4" s="356"/>
      <c r="N4" s="357"/>
      <c r="O4" s="96"/>
      <c r="P4" s="96"/>
      <c r="Q4" s="96"/>
      <c r="R4" s="96"/>
      <c r="S4" s="96"/>
    </row>
    <row r="5" spans="1:19" s="41" customFormat="1" ht="7.9" customHeight="1" x14ac:dyDescent="0.3">
      <c r="A5" s="128"/>
      <c r="B5" s="243"/>
      <c r="C5" s="243"/>
      <c r="D5" s="216"/>
      <c r="E5" s="243"/>
      <c r="F5" s="216"/>
      <c r="G5" s="243"/>
      <c r="H5" s="216"/>
      <c r="I5" s="243"/>
      <c r="J5" s="216"/>
      <c r="N5" s="97"/>
      <c r="O5" s="96"/>
      <c r="P5" s="96"/>
      <c r="Q5" s="96"/>
      <c r="R5" s="96"/>
      <c r="S5" s="96"/>
    </row>
    <row r="6" spans="1:19" s="99" customFormat="1" ht="50.45" customHeight="1" x14ac:dyDescent="0.3">
      <c r="A6" s="239" t="s">
        <v>342</v>
      </c>
      <c r="B6" s="152"/>
      <c r="C6" s="152"/>
      <c r="D6" s="242">
        <f t="shared" ref="D6" si="0">IFERROR(IF(AND(ROUND(SUM(B6:B6),0)=0,ROUND(SUM(C6:C6),0)&gt;ROUND(SUM(B6:B6),0)),"INF",(ROUND(SUM(C6:C6),0)-ROUND(SUM(B6:B6),0))/ROUND(SUM(B6:B6),0)),0)</f>
        <v>0</v>
      </c>
      <c r="E6" s="152"/>
      <c r="F6" s="242">
        <f t="shared" ref="F6" si="1">IFERROR(IF(AND(ROUND(SUM(C6),0)=0,ROUND(SUM(E6:E6),0)&gt;ROUND(SUM(C6),0)),"INF",(ROUND(SUM(E6:E6),0)-ROUND(SUM(C6),0))/ROUND(SUM(C6),0)),0)</f>
        <v>0</v>
      </c>
      <c r="G6" s="152"/>
      <c r="H6" s="242">
        <f t="shared" ref="H6:H11" si="2">IFERROR(IF(AND(ROUND(SUM(E6),0)=0,ROUND(SUM(G6:G6),0)&gt;ROUND(SUM(E6),0)),"INF",(ROUND(SUM(G6:G6),0)-ROUND(SUM(E6),0))/ROUND(SUM(E6),0)),0)</f>
        <v>0</v>
      </c>
      <c r="I6" s="152"/>
      <c r="J6" s="240">
        <f t="shared" ref="J6:J11" si="3">IFERROR(IF(AND(ROUND(SUM(G6),0)=0,ROUND(SUM(I6:I6),0)&gt;ROUND(SUM(G6),0)),"INF",(ROUND(SUM(I6:I6),0)-ROUND(SUM(G6),0))/ROUND(SUM(G6),0)),0)</f>
        <v>0</v>
      </c>
      <c r="L6" s="100"/>
      <c r="N6" s="101">
        <f t="shared" ref="N6:O11" si="4">B6</f>
        <v>0</v>
      </c>
      <c r="O6" s="101">
        <f t="shared" si="4"/>
        <v>0</v>
      </c>
      <c r="P6" s="101">
        <f t="shared" ref="P6:P11" si="5">E6</f>
        <v>0</v>
      </c>
      <c r="Q6" s="101">
        <f t="shared" ref="Q6:Q11" si="6">G6</f>
        <v>0</v>
      </c>
      <c r="R6" s="101">
        <f t="shared" ref="R6:R11" si="7">I6</f>
        <v>0</v>
      </c>
      <c r="S6" s="102"/>
    </row>
    <row r="7" spans="1:19" s="99" customFormat="1" ht="50.45" customHeight="1" x14ac:dyDescent="0.3">
      <c r="A7" s="239" t="s">
        <v>343</v>
      </c>
      <c r="B7" s="196"/>
      <c r="C7" s="196"/>
      <c r="D7" s="242">
        <f t="shared" ref="D7:D11" si="8">IFERROR(IF(AND(ROUND(SUM(B7:B7),0)=0,ROUND(SUM(C7:C7),0)&gt;ROUND(SUM(B7:B7),0)),"INF",(ROUND(SUM(C7:C7),0)-ROUND(SUM(B7:B7),0))/ROUND(SUM(B7:B7),0)),0)</f>
        <v>0</v>
      </c>
      <c r="E7" s="196"/>
      <c r="F7" s="242">
        <f t="shared" ref="F7:F11" si="9">IFERROR(IF(AND(ROUND(SUM(C7),0)=0,ROUND(SUM(E7:E7),0)&gt;ROUND(SUM(C7),0)),"INF",(ROUND(SUM(E7:E7),0)-ROUND(SUM(C7),0))/ROUND(SUM(C7),0)),0)</f>
        <v>0</v>
      </c>
      <c r="G7" s="196"/>
      <c r="H7" s="242">
        <f t="shared" si="2"/>
        <v>0</v>
      </c>
      <c r="I7" s="196"/>
      <c r="J7" s="240">
        <f t="shared" si="3"/>
        <v>0</v>
      </c>
      <c r="L7" s="100"/>
      <c r="N7" s="101">
        <f t="shared" si="4"/>
        <v>0</v>
      </c>
      <c r="O7" s="101">
        <f t="shared" si="4"/>
        <v>0</v>
      </c>
      <c r="P7" s="101">
        <f t="shared" si="5"/>
        <v>0</v>
      </c>
      <c r="Q7" s="101">
        <f t="shared" si="6"/>
        <v>0</v>
      </c>
      <c r="R7" s="101">
        <f t="shared" si="7"/>
        <v>0</v>
      </c>
      <c r="S7" s="102"/>
    </row>
    <row r="8" spans="1:19" s="99" customFormat="1" ht="50.45" customHeight="1" x14ac:dyDescent="0.3">
      <c r="A8" s="239" t="s">
        <v>344</v>
      </c>
      <c r="B8" s="152"/>
      <c r="C8" s="152"/>
      <c r="D8" s="242">
        <f t="shared" si="8"/>
        <v>0</v>
      </c>
      <c r="E8" s="152"/>
      <c r="F8" s="242">
        <f t="shared" si="9"/>
        <v>0</v>
      </c>
      <c r="G8" s="152"/>
      <c r="H8" s="242">
        <f t="shared" si="2"/>
        <v>0</v>
      </c>
      <c r="I8" s="152"/>
      <c r="J8" s="240">
        <f t="shared" si="3"/>
        <v>0</v>
      </c>
      <c r="L8" s="100"/>
      <c r="N8" s="101">
        <f t="shared" si="4"/>
        <v>0</v>
      </c>
      <c r="O8" s="101">
        <f t="shared" si="4"/>
        <v>0</v>
      </c>
      <c r="P8" s="101">
        <f t="shared" si="5"/>
        <v>0</v>
      </c>
      <c r="Q8" s="101">
        <f t="shared" si="6"/>
        <v>0</v>
      </c>
      <c r="R8" s="101">
        <f t="shared" si="7"/>
        <v>0</v>
      </c>
      <c r="S8" s="102"/>
    </row>
    <row r="9" spans="1:19" s="99" customFormat="1" ht="50.45" customHeight="1" x14ac:dyDescent="0.3">
      <c r="A9" s="239" t="s">
        <v>345</v>
      </c>
      <c r="B9" s="152"/>
      <c r="C9" s="152"/>
      <c r="D9" s="242">
        <f t="shared" si="8"/>
        <v>0</v>
      </c>
      <c r="E9" s="152"/>
      <c r="F9" s="242">
        <f t="shared" si="9"/>
        <v>0</v>
      </c>
      <c r="G9" s="152"/>
      <c r="H9" s="242">
        <f t="shared" si="2"/>
        <v>0</v>
      </c>
      <c r="I9" s="152"/>
      <c r="J9" s="240">
        <f t="shared" si="3"/>
        <v>0</v>
      </c>
      <c r="L9" s="100"/>
      <c r="N9" s="101">
        <f t="shared" si="4"/>
        <v>0</v>
      </c>
      <c r="O9" s="101">
        <f t="shared" si="4"/>
        <v>0</v>
      </c>
      <c r="P9" s="101">
        <f t="shared" si="5"/>
        <v>0</v>
      </c>
      <c r="Q9" s="101">
        <f t="shared" si="6"/>
        <v>0</v>
      </c>
      <c r="R9" s="101">
        <f t="shared" si="7"/>
        <v>0</v>
      </c>
      <c r="S9" s="102"/>
    </row>
    <row r="10" spans="1:19" s="99" customFormat="1" ht="50.45" customHeight="1" x14ac:dyDescent="0.3">
      <c r="A10" s="239" t="s">
        <v>346</v>
      </c>
      <c r="B10" s="152"/>
      <c r="C10" s="152"/>
      <c r="D10" s="242">
        <f t="shared" si="8"/>
        <v>0</v>
      </c>
      <c r="E10" s="152"/>
      <c r="F10" s="242">
        <f t="shared" si="9"/>
        <v>0</v>
      </c>
      <c r="G10" s="152"/>
      <c r="H10" s="242">
        <f t="shared" si="2"/>
        <v>0</v>
      </c>
      <c r="I10" s="152"/>
      <c r="J10" s="240">
        <f t="shared" si="3"/>
        <v>0</v>
      </c>
      <c r="L10" s="100"/>
      <c r="N10" s="101">
        <f t="shared" si="4"/>
        <v>0</v>
      </c>
      <c r="O10" s="101">
        <f t="shared" si="4"/>
        <v>0</v>
      </c>
      <c r="P10" s="101">
        <f t="shared" si="5"/>
        <v>0</v>
      </c>
      <c r="Q10" s="101">
        <f t="shared" si="6"/>
        <v>0</v>
      </c>
      <c r="R10" s="101">
        <f t="shared" si="7"/>
        <v>0</v>
      </c>
      <c r="S10" s="102"/>
    </row>
    <row r="11" spans="1:19" s="99" customFormat="1" ht="50.45" customHeight="1" x14ac:dyDescent="0.3">
      <c r="A11" s="239" t="s">
        <v>347</v>
      </c>
      <c r="B11" s="152"/>
      <c r="C11" s="152"/>
      <c r="D11" s="242">
        <f t="shared" si="8"/>
        <v>0</v>
      </c>
      <c r="E11" s="152"/>
      <c r="F11" s="242">
        <f t="shared" si="9"/>
        <v>0</v>
      </c>
      <c r="G11" s="152"/>
      <c r="H11" s="242">
        <f t="shared" si="2"/>
        <v>0</v>
      </c>
      <c r="I11" s="152"/>
      <c r="J11" s="240">
        <f t="shared" si="3"/>
        <v>0</v>
      </c>
      <c r="L11" s="100"/>
      <c r="N11" s="101">
        <f t="shared" si="4"/>
        <v>0</v>
      </c>
      <c r="O11" s="101">
        <f t="shared" si="4"/>
        <v>0</v>
      </c>
      <c r="P11" s="101">
        <f t="shared" si="5"/>
        <v>0</v>
      </c>
      <c r="Q11" s="101">
        <f t="shared" si="6"/>
        <v>0</v>
      </c>
      <c r="R11" s="101">
        <f t="shared" si="7"/>
        <v>0</v>
      </c>
      <c r="S11" s="102"/>
    </row>
    <row r="12" spans="1:19" s="41" customFormat="1" ht="13.5" x14ac:dyDescent="0.3">
      <c r="A12" s="128"/>
      <c r="B12" s="244"/>
      <c r="C12" s="244"/>
      <c r="D12" s="216"/>
      <c r="E12" s="244"/>
      <c r="F12" s="216"/>
      <c r="G12" s="244"/>
      <c r="H12" s="216"/>
      <c r="I12" s="244"/>
      <c r="J12" s="216"/>
      <c r="N12" s="97"/>
      <c r="O12" s="96"/>
      <c r="P12" s="96"/>
      <c r="Q12" s="96"/>
      <c r="R12" s="96"/>
      <c r="S12" s="96"/>
    </row>
    <row r="13" spans="1:19" s="99" customFormat="1" ht="27.6" customHeight="1" x14ac:dyDescent="0.3">
      <c r="A13" s="233" t="s">
        <v>353</v>
      </c>
      <c r="B13" s="234">
        <f>SUM(B6:B11)</f>
        <v>0</v>
      </c>
      <c r="C13" s="234">
        <f>SUM(C6:C11)</f>
        <v>0</v>
      </c>
      <c r="D13" s="235">
        <f t="shared" ref="D13" si="10">IFERROR(IF(AND(ROUND(SUM(B13:B13),0)=0,ROUND(SUM(C13:C13),0)&gt;ROUND(SUM(B13:B13),0)),"INF",(ROUND(SUM(C13:C13),0)-ROUND(SUM(B13:B13),0))/ROUND(SUM(B13:B13),0)),0)</f>
        <v>0</v>
      </c>
      <c r="E13" s="234">
        <f>SUM(E6:E11)</f>
        <v>0</v>
      </c>
      <c r="F13" s="235">
        <f t="shared" ref="F13" si="11">IFERROR(IF(AND(ROUND(SUM(C13),0)=0,ROUND(SUM(E13:E13),0)&gt;ROUND(SUM(C13),0)),"INF",(ROUND(SUM(E13:E13),0)-ROUND(SUM(C13),0))/ROUND(SUM(C13),0)),0)</f>
        <v>0</v>
      </c>
      <c r="G13" s="234">
        <f>SUM(G6:G11)</f>
        <v>0</v>
      </c>
      <c r="H13" s="235">
        <f t="shared" ref="H13" si="12">IFERROR(IF(AND(ROUND(SUM(E13),0)=0,ROUND(SUM(G13:G13),0)&gt;ROUND(SUM(E13),0)),"INF",(ROUND(SUM(G13:G13),0)-ROUND(SUM(E13),0))/ROUND(SUM(E13),0)),0)</f>
        <v>0</v>
      </c>
      <c r="I13" s="234">
        <f>SUM(I6:I11)</f>
        <v>0</v>
      </c>
      <c r="J13" s="235">
        <f t="shared" ref="J13" si="13">IFERROR(IF(AND(ROUND(SUM(G13),0)=0,ROUND(SUM(I13:I13),0)&gt;ROUND(SUM(G13),0)),"INF",(ROUND(SUM(I13:I13),0)-ROUND(SUM(G13),0))/ROUND(SUM(G13),0)),0)</f>
        <v>0</v>
      </c>
      <c r="L13" s="236"/>
      <c r="N13" s="105" t="s">
        <v>230</v>
      </c>
      <c r="O13" s="101">
        <f>C13</f>
        <v>0</v>
      </c>
      <c r="P13" s="101">
        <f t="shared" ref="P13:P20" si="14">E13</f>
        <v>0</v>
      </c>
      <c r="Q13" s="101">
        <f t="shared" ref="Q13:Q20" si="15">G13</f>
        <v>0</v>
      </c>
      <c r="R13" s="101">
        <f t="shared" ref="R13:R20" si="16">I13</f>
        <v>0</v>
      </c>
      <c r="S13" s="102"/>
    </row>
    <row r="14" spans="1:19" s="41" customFormat="1" ht="27.6" customHeight="1" x14ac:dyDescent="0.3">
      <c r="A14" s="128"/>
      <c r="B14" s="243"/>
      <c r="C14" s="243"/>
      <c r="D14" s="216"/>
      <c r="E14" s="243"/>
      <c r="F14" s="216"/>
      <c r="G14" s="243"/>
      <c r="H14" s="216"/>
      <c r="I14" s="243"/>
      <c r="J14" s="216"/>
      <c r="N14" s="97"/>
      <c r="O14" s="96"/>
      <c r="P14" s="96"/>
      <c r="Q14" s="96"/>
      <c r="R14" s="96"/>
      <c r="S14" s="96"/>
    </row>
    <row r="15" spans="1:19" s="99" customFormat="1" ht="49.15" customHeight="1" x14ac:dyDescent="0.3">
      <c r="A15" s="239" t="s">
        <v>348</v>
      </c>
      <c r="B15" s="152"/>
      <c r="C15" s="152"/>
      <c r="D15" s="242">
        <f t="shared" ref="D15:D20" si="17">IFERROR(IF(AND(ROUND(SUM(B15:B15),0)=0,ROUND(SUM(C15:C15),0)&gt;ROUND(SUM(B15:B15),0)),"INF",(ROUND(SUM(C15:C15),0)-ROUND(SUM(B15:B15),0))/ROUND(SUM(B15:B15),0)),0)</f>
        <v>0</v>
      </c>
      <c r="E15" s="152"/>
      <c r="F15" s="242">
        <f t="shared" ref="F15:F20" si="18">IFERROR(IF(AND(ROUND(SUM(C15),0)=0,ROUND(SUM(E15:E15),0)&gt;ROUND(SUM(C15),0)),"INF",(ROUND(SUM(E15:E15),0)-ROUND(SUM(C15),0))/ROUND(SUM(C15),0)),0)</f>
        <v>0</v>
      </c>
      <c r="G15" s="152"/>
      <c r="H15" s="242">
        <f t="shared" ref="H15:H20" si="19">IFERROR(IF(AND(ROUND(SUM(E15),0)=0,ROUND(SUM(G15:G15),0)&gt;ROUND(SUM(E15),0)),"INF",(ROUND(SUM(G15:G15),0)-ROUND(SUM(E15),0))/ROUND(SUM(E15),0)),0)</f>
        <v>0</v>
      </c>
      <c r="I15" s="152"/>
      <c r="J15" s="240">
        <f t="shared" ref="J15:J20" si="20">IFERROR(IF(AND(ROUND(SUM(G15),0)=0,ROUND(SUM(I15:I15),0)&gt;ROUND(SUM(G15),0)),"INF",(ROUND(SUM(I15:I15),0)-ROUND(SUM(G15),0))/ROUND(SUM(G15),0)),0)</f>
        <v>0</v>
      </c>
      <c r="L15" s="100"/>
      <c r="N15" s="101">
        <f t="shared" ref="N15:O24" si="21">B15</f>
        <v>0</v>
      </c>
      <c r="O15" s="101">
        <f t="shared" si="21"/>
        <v>0</v>
      </c>
      <c r="P15" s="101">
        <f t="shared" si="14"/>
        <v>0</v>
      </c>
      <c r="Q15" s="101">
        <f t="shared" si="15"/>
        <v>0</v>
      </c>
      <c r="R15" s="101">
        <f t="shared" si="16"/>
        <v>0</v>
      </c>
      <c r="S15" s="102"/>
    </row>
    <row r="16" spans="1:19" s="99" customFormat="1" ht="49.15" customHeight="1" x14ac:dyDescent="0.3">
      <c r="A16" s="239" t="s">
        <v>349</v>
      </c>
      <c r="B16" s="152"/>
      <c r="C16" s="152"/>
      <c r="D16" s="242">
        <f t="shared" si="17"/>
        <v>0</v>
      </c>
      <c r="E16" s="152"/>
      <c r="F16" s="242">
        <f t="shared" si="18"/>
        <v>0</v>
      </c>
      <c r="G16" s="152"/>
      <c r="H16" s="242">
        <f t="shared" si="19"/>
        <v>0</v>
      </c>
      <c r="I16" s="152"/>
      <c r="J16" s="240">
        <f t="shared" si="20"/>
        <v>0</v>
      </c>
      <c r="L16" s="100"/>
      <c r="N16" s="101">
        <f t="shared" si="21"/>
        <v>0</v>
      </c>
      <c r="O16" s="101">
        <f t="shared" si="21"/>
        <v>0</v>
      </c>
      <c r="P16" s="101">
        <f t="shared" si="14"/>
        <v>0</v>
      </c>
      <c r="Q16" s="101">
        <f t="shared" si="15"/>
        <v>0</v>
      </c>
      <c r="R16" s="101">
        <f t="shared" si="16"/>
        <v>0</v>
      </c>
      <c r="S16" s="102"/>
    </row>
    <row r="17" spans="1:19" s="99" customFormat="1" ht="49.15" customHeight="1" x14ac:dyDescent="0.3">
      <c r="A17" s="239" t="s">
        <v>350</v>
      </c>
      <c r="B17" s="152"/>
      <c r="C17" s="152"/>
      <c r="D17" s="242">
        <f t="shared" si="17"/>
        <v>0</v>
      </c>
      <c r="E17" s="152"/>
      <c r="F17" s="242">
        <f t="shared" si="18"/>
        <v>0</v>
      </c>
      <c r="G17" s="152"/>
      <c r="H17" s="242">
        <f t="shared" si="19"/>
        <v>0</v>
      </c>
      <c r="I17" s="152"/>
      <c r="J17" s="240">
        <f t="shared" si="20"/>
        <v>0</v>
      </c>
      <c r="L17" s="100"/>
      <c r="N17" s="101">
        <f t="shared" si="21"/>
        <v>0</v>
      </c>
      <c r="O17" s="101">
        <f t="shared" si="21"/>
        <v>0</v>
      </c>
      <c r="P17" s="101">
        <f t="shared" si="14"/>
        <v>0</v>
      </c>
      <c r="Q17" s="101">
        <f t="shared" si="15"/>
        <v>0</v>
      </c>
      <c r="R17" s="101">
        <f t="shared" si="16"/>
        <v>0</v>
      </c>
      <c r="S17" s="102"/>
    </row>
    <row r="18" spans="1:19" s="99" customFormat="1" ht="49.15" customHeight="1" x14ac:dyDescent="0.3">
      <c r="A18" s="239" t="s">
        <v>342</v>
      </c>
      <c r="B18" s="152"/>
      <c r="C18" s="152"/>
      <c r="D18" s="242">
        <f t="shared" si="17"/>
        <v>0</v>
      </c>
      <c r="E18" s="152"/>
      <c r="F18" s="242">
        <f t="shared" si="18"/>
        <v>0</v>
      </c>
      <c r="G18" s="152"/>
      <c r="H18" s="242">
        <f t="shared" si="19"/>
        <v>0</v>
      </c>
      <c r="I18" s="152"/>
      <c r="J18" s="240">
        <f t="shared" si="20"/>
        <v>0</v>
      </c>
      <c r="L18" s="100"/>
      <c r="N18" s="101">
        <f t="shared" si="21"/>
        <v>0</v>
      </c>
      <c r="O18" s="101">
        <f t="shared" si="21"/>
        <v>0</v>
      </c>
      <c r="P18" s="101">
        <f t="shared" si="14"/>
        <v>0</v>
      </c>
      <c r="Q18" s="101">
        <f t="shared" si="15"/>
        <v>0</v>
      </c>
      <c r="R18" s="101">
        <f t="shared" si="16"/>
        <v>0</v>
      </c>
      <c r="S18" s="102"/>
    </row>
    <row r="19" spans="1:19" s="99" customFormat="1" ht="49.15" customHeight="1" x14ac:dyDescent="0.3">
      <c r="A19" s="239" t="s">
        <v>351</v>
      </c>
      <c r="B19" s="152"/>
      <c r="C19" s="152"/>
      <c r="D19" s="242">
        <f t="shared" si="17"/>
        <v>0</v>
      </c>
      <c r="E19" s="152"/>
      <c r="F19" s="242">
        <f t="shared" si="18"/>
        <v>0</v>
      </c>
      <c r="G19" s="152"/>
      <c r="H19" s="242">
        <f t="shared" si="19"/>
        <v>0</v>
      </c>
      <c r="I19" s="152"/>
      <c r="J19" s="240">
        <f t="shared" si="20"/>
        <v>0</v>
      </c>
      <c r="L19" s="100"/>
      <c r="N19" s="101">
        <f t="shared" si="21"/>
        <v>0</v>
      </c>
      <c r="O19" s="101">
        <f t="shared" si="21"/>
        <v>0</v>
      </c>
      <c r="P19" s="101">
        <f t="shared" si="14"/>
        <v>0</v>
      </c>
      <c r="Q19" s="101">
        <f t="shared" si="15"/>
        <v>0</v>
      </c>
      <c r="R19" s="101">
        <f t="shared" si="16"/>
        <v>0</v>
      </c>
      <c r="S19" s="102"/>
    </row>
    <row r="20" spans="1:19" s="99" customFormat="1" ht="49.15" customHeight="1" x14ac:dyDescent="0.3">
      <c r="A20" s="239" t="s">
        <v>352</v>
      </c>
      <c r="B20" s="152"/>
      <c r="C20" s="152"/>
      <c r="D20" s="242">
        <f t="shared" si="17"/>
        <v>0</v>
      </c>
      <c r="E20" s="152"/>
      <c r="F20" s="242">
        <f t="shared" si="18"/>
        <v>0</v>
      </c>
      <c r="G20" s="152"/>
      <c r="H20" s="242">
        <f t="shared" si="19"/>
        <v>0</v>
      </c>
      <c r="I20" s="152"/>
      <c r="J20" s="240">
        <f t="shared" si="20"/>
        <v>0</v>
      </c>
      <c r="L20" s="100"/>
      <c r="N20" s="101">
        <f t="shared" si="21"/>
        <v>0</v>
      </c>
      <c r="O20" s="101">
        <f t="shared" si="21"/>
        <v>0</v>
      </c>
      <c r="P20" s="101">
        <f t="shared" si="14"/>
        <v>0</v>
      </c>
      <c r="Q20" s="101">
        <f t="shared" si="15"/>
        <v>0</v>
      </c>
      <c r="R20" s="101">
        <f t="shared" si="16"/>
        <v>0</v>
      </c>
      <c r="S20" s="102"/>
    </row>
    <row r="21" spans="1:19" s="41" customFormat="1" ht="27.6" customHeight="1" x14ac:dyDescent="0.3">
      <c r="A21" s="128"/>
      <c r="B21" s="244"/>
      <c r="C21" s="245"/>
      <c r="D21" s="128"/>
      <c r="E21" s="244"/>
      <c r="F21" s="238"/>
      <c r="G21" s="244"/>
      <c r="H21" s="238"/>
      <c r="I21" s="244"/>
      <c r="J21" s="238"/>
      <c r="N21" s="97"/>
      <c r="O21" s="96"/>
      <c r="P21" s="96"/>
      <c r="Q21" s="96"/>
      <c r="R21" s="96"/>
      <c r="S21" s="96"/>
    </row>
    <row r="22" spans="1:19" s="99" customFormat="1" ht="27.6" customHeight="1" x14ac:dyDescent="0.3">
      <c r="A22" s="233" t="s">
        <v>354</v>
      </c>
      <c r="B22" s="234">
        <f>SUM(B15:B20)</f>
        <v>0</v>
      </c>
      <c r="C22" s="234">
        <f>SUM(C15:C20)</f>
        <v>0</v>
      </c>
      <c r="D22" s="235">
        <f>IFERROR(IF(AND(ROUND(SUM(B22:B22),0)=0,ROUND(SUM(C22:C22),0)&gt;ROUND(SUM(B22:B22),0)),"INF",(ROUND(SUM(C22:C22),0)-ROUND(SUM(B22:B22),0))/ROUND(SUM(B22:B22),0)),0)</f>
        <v>0</v>
      </c>
      <c r="E22" s="234">
        <f>SUM(E15:E20)</f>
        <v>0</v>
      </c>
      <c r="F22" s="235">
        <f>IFERROR(IF(AND(ROUND(SUM(C22),0)=0,ROUND(SUM(E22:E22),0)&gt;ROUND(SUM(C22),0)),"INF",(ROUND(SUM(E22:E22),0)-ROUND(SUM(C22),0))/ROUND(SUM(C22),0)),0)</f>
        <v>0</v>
      </c>
      <c r="G22" s="234">
        <f>SUM(G15:G20)</f>
        <v>0</v>
      </c>
      <c r="H22" s="235">
        <f>IFERROR(IF(AND(ROUND(SUM(E22),0)=0,ROUND(SUM(G22:G22),0)&gt;ROUND(SUM(E22),0)),"INF",(ROUND(SUM(G22:G22),0)-ROUND(SUM(E22),0))/ROUND(SUM(E22),0)),0)</f>
        <v>0</v>
      </c>
      <c r="I22" s="234">
        <f>SUM(I15:I20)</f>
        <v>0</v>
      </c>
      <c r="J22" s="235">
        <f>IFERROR(IF(AND(ROUND(SUM(G22),0)=0,ROUND(SUM(I22:I22),0)&gt;ROUND(SUM(G22),0)),"INF",(ROUND(SUM(I22:I22),0)-ROUND(SUM(G22),0))/ROUND(SUM(G22),0)),0)</f>
        <v>0</v>
      </c>
      <c r="L22" s="236"/>
      <c r="N22" s="101">
        <f t="shared" si="21"/>
        <v>0</v>
      </c>
      <c r="O22" s="101">
        <f t="shared" si="21"/>
        <v>0</v>
      </c>
      <c r="P22" s="101">
        <f>E22</f>
        <v>0</v>
      </c>
      <c r="Q22" s="101">
        <f>G22</f>
        <v>0</v>
      </c>
      <c r="R22" s="101">
        <f>I22</f>
        <v>0</v>
      </c>
      <c r="S22" s="102"/>
    </row>
    <row r="23" spans="1:19" s="41" customFormat="1" ht="27.6" customHeight="1" x14ac:dyDescent="0.3">
      <c r="A23" s="128"/>
      <c r="B23" s="216"/>
      <c r="C23" s="237"/>
      <c r="D23" s="128"/>
      <c r="E23" s="216"/>
      <c r="F23" s="238"/>
      <c r="G23" s="216"/>
      <c r="H23" s="238"/>
      <c r="I23" s="216"/>
      <c r="J23" s="238"/>
      <c r="N23" s="97"/>
      <c r="O23" s="96"/>
      <c r="P23" s="96"/>
      <c r="Q23" s="96"/>
      <c r="R23" s="96"/>
      <c r="S23" s="96"/>
    </row>
    <row r="24" spans="1:19" s="99" customFormat="1" ht="27.6" customHeight="1" x14ac:dyDescent="0.3">
      <c r="A24" s="233" t="s">
        <v>355</v>
      </c>
      <c r="B24" s="234">
        <f>SUM(B17:B22)</f>
        <v>0</v>
      </c>
      <c r="C24" s="234">
        <f>SUM(C17:C22)</f>
        <v>0</v>
      </c>
      <c r="D24" s="235">
        <f>IFERROR(IF(AND(ROUND(SUM(B24:B24),0)=0,ROUND(SUM(C24:C24),0)&gt;ROUND(SUM(B24:B24),0)),"INF",(ROUND(SUM(C24:C24),0)-ROUND(SUM(B24:B24),0))/ROUND(SUM(B24:B24),0)),0)</f>
        <v>0</v>
      </c>
      <c r="E24" s="234">
        <f>SUM(E17:E22)</f>
        <v>0</v>
      </c>
      <c r="F24" s="235">
        <f>IFERROR(IF(AND(ROUND(SUM(C24),0)=0,ROUND(SUM(E24:E24),0)&gt;ROUND(SUM(C24),0)),"INF",(ROUND(SUM(E24:E24),0)-ROUND(SUM(C24),0))/ROUND(SUM(C24),0)),0)</f>
        <v>0</v>
      </c>
      <c r="G24" s="234">
        <f>SUM(G17:G22)</f>
        <v>0</v>
      </c>
      <c r="H24" s="235">
        <f>IFERROR(IF(AND(ROUND(SUM(E24),0)=0,ROUND(SUM(G24:G24),0)&gt;ROUND(SUM(E24),0)),"INF",(ROUND(SUM(G24:G24),0)-ROUND(SUM(E24),0))/ROUND(SUM(E24),0)),0)</f>
        <v>0</v>
      </c>
      <c r="I24" s="234">
        <f>SUM(I17:I22)</f>
        <v>0</v>
      </c>
      <c r="J24" s="235">
        <f>IFERROR(IF(AND(ROUND(SUM(G24),0)=0,ROUND(SUM(I24:I24),0)&gt;ROUND(SUM(G24),0)),"INF",(ROUND(SUM(I24:I24),0)-ROUND(SUM(G24),0))/ROUND(SUM(G24),0)),0)</f>
        <v>0</v>
      </c>
      <c r="L24" s="236"/>
      <c r="N24" s="101">
        <f t="shared" si="21"/>
        <v>0</v>
      </c>
      <c r="O24" s="101">
        <f t="shared" si="21"/>
        <v>0</v>
      </c>
      <c r="P24" s="101">
        <f>E24</f>
        <v>0</v>
      </c>
      <c r="Q24" s="101">
        <f>G24</f>
        <v>0</v>
      </c>
      <c r="R24" s="101">
        <f>I24</f>
        <v>0</v>
      </c>
      <c r="S24" s="102"/>
    </row>
    <row r="25" spans="1:19" s="41" customFormat="1" ht="27.6" customHeight="1" x14ac:dyDescent="0.3">
      <c r="A25" s="48"/>
      <c r="C25" s="48"/>
      <c r="D25" s="48"/>
      <c r="N25" s="97"/>
      <c r="O25" s="96"/>
      <c r="P25" s="96"/>
      <c r="Q25" s="96"/>
      <c r="R25" s="96"/>
      <c r="S25" s="96"/>
    </row>
    <row r="26" spans="1:19" s="41" customFormat="1" ht="13.5" x14ac:dyDescent="0.3">
      <c r="A26" s="48"/>
      <c r="C26" s="48"/>
      <c r="D26" s="48"/>
      <c r="N26" s="97"/>
      <c r="O26" s="96"/>
      <c r="P26" s="96"/>
      <c r="Q26" s="96"/>
      <c r="R26" s="96"/>
      <c r="S26" s="96"/>
    </row>
    <row r="27" spans="1:19" s="41" customFormat="1" ht="13.5" x14ac:dyDescent="0.3">
      <c r="A27" s="48"/>
      <c r="B27" s="104"/>
      <c r="C27" s="48"/>
      <c r="D27" s="48"/>
      <c r="N27" s="97"/>
      <c r="O27" s="96"/>
      <c r="P27" s="96"/>
      <c r="Q27" s="96"/>
      <c r="R27" s="96"/>
      <c r="S27" s="96"/>
    </row>
    <row r="28" spans="1:19" s="41" customFormat="1" ht="13.5" x14ac:dyDescent="0.3">
      <c r="A28" s="48"/>
      <c r="C28" s="48"/>
      <c r="D28" s="48"/>
      <c r="N28" s="97"/>
      <c r="O28" s="96"/>
      <c r="P28" s="96"/>
      <c r="Q28" s="96"/>
      <c r="R28" s="96"/>
      <c r="S28" s="96"/>
    </row>
    <row r="29" spans="1:19" s="41" customFormat="1" ht="13.5" x14ac:dyDescent="0.3">
      <c r="A29" s="48"/>
      <c r="C29" s="48"/>
      <c r="D29" s="48"/>
      <c r="N29" s="97"/>
      <c r="O29" s="96"/>
      <c r="P29" s="96"/>
      <c r="Q29" s="96"/>
      <c r="R29" s="96"/>
      <c r="S29" s="96"/>
    </row>
    <row r="30" spans="1:19" s="41" customFormat="1" ht="13.5" x14ac:dyDescent="0.3">
      <c r="A30" s="48"/>
      <c r="C30" s="48"/>
      <c r="D30" s="48"/>
      <c r="N30" s="97"/>
      <c r="O30" s="96"/>
      <c r="P30" s="96"/>
      <c r="Q30" s="96"/>
      <c r="R30" s="96"/>
      <c r="S30" s="96"/>
    </row>
    <row r="31" spans="1:19" s="41" customFormat="1" ht="13.5" x14ac:dyDescent="0.3">
      <c r="A31" s="48"/>
      <c r="C31" s="48"/>
      <c r="D31" s="48"/>
      <c r="N31" s="97"/>
      <c r="O31" s="96"/>
      <c r="P31" s="96"/>
      <c r="Q31" s="96"/>
      <c r="R31" s="96"/>
      <c r="S31" s="96"/>
    </row>
    <row r="32" spans="1:19" s="41" customFormat="1" ht="13.5" x14ac:dyDescent="0.3">
      <c r="A32" s="48"/>
      <c r="C32" s="48"/>
      <c r="D32" s="48"/>
      <c r="N32" s="97"/>
      <c r="O32" s="96"/>
      <c r="P32" s="96"/>
      <c r="Q32" s="96"/>
      <c r="R32" s="96"/>
      <c r="S32" s="96"/>
    </row>
    <row r="33" spans="1:19" s="41" customFormat="1" ht="13.5" x14ac:dyDescent="0.3">
      <c r="A33" s="48"/>
      <c r="C33" s="48"/>
      <c r="D33" s="48"/>
      <c r="N33" s="97"/>
      <c r="O33" s="96"/>
      <c r="P33" s="96"/>
      <c r="Q33" s="96"/>
      <c r="R33" s="96"/>
      <c r="S33" s="96"/>
    </row>
    <row r="34" spans="1:19" s="41" customFormat="1" ht="13.5" x14ac:dyDescent="0.3">
      <c r="A34" s="48"/>
      <c r="C34" s="48"/>
      <c r="D34" s="48"/>
      <c r="N34" s="97"/>
      <c r="O34" s="96"/>
      <c r="P34" s="96"/>
      <c r="Q34" s="96"/>
      <c r="R34" s="96"/>
      <c r="S34" s="96"/>
    </row>
    <row r="35" spans="1:19" s="41" customFormat="1" ht="13.5" x14ac:dyDescent="0.3">
      <c r="A35" s="48"/>
      <c r="C35" s="48"/>
      <c r="D35" s="48"/>
      <c r="N35" s="97"/>
      <c r="O35" s="96"/>
      <c r="P35" s="96"/>
      <c r="Q35" s="96"/>
      <c r="R35" s="96"/>
      <c r="S35" s="96"/>
    </row>
    <row r="36" spans="1:19" s="41" customFormat="1" ht="13.5" x14ac:dyDescent="0.3">
      <c r="A36" s="48"/>
      <c r="C36" s="48"/>
      <c r="D36" s="48"/>
      <c r="N36" s="97"/>
      <c r="O36" s="96"/>
      <c r="P36" s="96"/>
      <c r="Q36" s="96"/>
      <c r="R36" s="96"/>
      <c r="S36" s="96"/>
    </row>
    <row r="37" spans="1:19" s="41" customFormat="1" ht="13.5" x14ac:dyDescent="0.3">
      <c r="A37" s="48"/>
      <c r="C37" s="48"/>
      <c r="D37" s="48"/>
      <c r="N37" s="97"/>
      <c r="O37" s="96"/>
      <c r="P37" s="96"/>
      <c r="Q37" s="96"/>
      <c r="R37" s="96"/>
      <c r="S37" s="96"/>
    </row>
    <row r="38" spans="1:19" s="41" customFormat="1" ht="13.5" x14ac:dyDescent="0.3">
      <c r="A38" s="48"/>
      <c r="C38" s="48"/>
      <c r="D38" s="48"/>
      <c r="N38" s="97"/>
      <c r="O38" s="96"/>
      <c r="P38" s="96"/>
      <c r="Q38" s="96"/>
      <c r="R38" s="96"/>
      <c r="S38" s="96"/>
    </row>
    <row r="39" spans="1:19" s="41" customFormat="1" ht="13.5" x14ac:dyDescent="0.3">
      <c r="A39" s="48"/>
      <c r="C39" s="48"/>
      <c r="D39" s="48"/>
      <c r="N39" s="97"/>
      <c r="O39" s="96"/>
      <c r="P39" s="96"/>
      <c r="Q39" s="96"/>
      <c r="R39" s="96"/>
      <c r="S39" s="96"/>
    </row>
    <row r="40" spans="1:19" s="41" customFormat="1" ht="13.5" x14ac:dyDescent="0.3">
      <c r="A40" s="48"/>
      <c r="C40" s="48"/>
      <c r="D40" s="48"/>
      <c r="N40" s="97"/>
      <c r="O40" s="96"/>
      <c r="P40" s="96"/>
      <c r="Q40" s="96"/>
      <c r="R40" s="96"/>
      <c r="S40" s="96"/>
    </row>
    <row r="41" spans="1:19" s="41" customFormat="1" ht="13.5" x14ac:dyDescent="0.3">
      <c r="A41" s="48"/>
      <c r="C41" s="48"/>
      <c r="D41" s="48"/>
      <c r="N41" s="97"/>
      <c r="O41" s="96"/>
      <c r="P41" s="96"/>
      <c r="Q41" s="96"/>
      <c r="R41" s="96"/>
      <c r="S41" s="96"/>
    </row>
  </sheetData>
  <mergeCells count="7">
    <mergeCell ref="L3:L4"/>
    <mergeCell ref="N3:N4"/>
    <mergeCell ref="A3:A4"/>
    <mergeCell ref="C3:D3"/>
    <mergeCell ref="E3:F3"/>
    <mergeCell ref="G3:H3"/>
    <mergeCell ref="I3:J3"/>
  </mergeCells>
  <conditionalFormatting sqref="B6:C11">
    <cfRule type="containsText" dxfId="25" priority="23" operator="containsText" text="ntitulé">
      <formula>NOT(ISERROR(SEARCH("ntitulé",B6)))</formula>
    </cfRule>
    <cfRule type="containsBlanks" dxfId="24" priority="24">
      <formula>LEN(TRIM(B6))=0</formula>
    </cfRule>
  </conditionalFormatting>
  <conditionalFormatting sqref="B6:C11">
    <cfRule type="containsText" dxfId="23" priority="22" operator="containsText" text="libre">
      <formula>NOT(ISERROR(SEARCH("libre",B6)))</formula>
    </cfRule>
  </conditionalFormatting>
  <conditionalFormatting sqref="E6:E11">
    <cfRule type="containsText" dxfId="22" priority="20" operator="containsText" text="ntitulé">
      <formula>NOT(ISERROR(SEARCH("ntitulé",E6)))</formula>
    </cfRule>
    <cfRule type="containsBlanks" dxfId="21" priority="21">
      <formula>LEN(TRIM(E6))=0</formula>
    </cfRule>
  </conditionalFormatting>
  <conditionalFormatting sqref="E6:E11">
    <cfRule type="containsText" dxfId="20" priority="19" operator="containsText" text="libre">
      <formula>NOT(ISERROR(SEARCH("libre",E6)))</formula>
    </cfRule>
  </conditionalFormatting>
  <conditionalFormatting sqref="G6:G11">
    <cfRule type="containsText" dxfId="19" priority="17" operator="containsText" text="ntitulé">
      <formula>NOT(ISERROR(SEARCH("ntitulé",G6)))</formula>
    </cfRule>
    <cfRule type="containsBlanks" dxfId="18" priority="18">
      <formula>LEN(TRIM(G6))=0</formula>
    </cfRule>
  </conditionalFormatting>
  <conditionalFormatting sqref="G6:G11">
    <cfRule type="containsText" dxfId="17" priority="16" operator="containsText" text="libre">
      <formula>NOT(ISERROR(SEARCH("libre",G6)))</formula>
    </cfRule>
  </conditionalFormatting>
  <conditionalFormatting sqref="I6:I11">
    <cfRule type="containsText" dxfId="16" priority="14" operator="containsText" text="ntitulé">
      <formula>NOT(ISERROR(SEARCH("ntitulé",I6)))</formula>
    </cfRule>
    <cfRule type="containsBlanks" dxfId="15" priority="15">
      <formula>LEN(TRIM(I6))=0</formula>
    </cfRule>
  </conditionalFormatting>
  <conditionalFormatting sqref="I6:I11">
    <cfRule type="containsText" dxfId="14" priority="13" operator="containsText" text="libre">
      <formula>NOT(ISERROR(SEARCH("libre",I6)))</formula>
    </cfRule>
  </conditionalFormatting>
  <conditionalFormatting sqref="B15:C20">
    <cfRule type="containsText" dxfId="13" priority="11" operator="containsText" text="ntitulé">
      <formula>NOT(ISERROR(SEARCH("ntitulé",B15)))</formula>
    </cfRule>
    <cfRule type="containsBlanks" dxfId="12" priority="12">
      <formula>LEN(TRIM(B15))=0</formula>
    </cfRule>
  </conditionalFormatting>
  <conditionalFormatting sqref="B15:C20">
    <cfRule type="containsText" dxfId="11" priority="10" operator="containsText" text="libre">
      <formula>NOT(ISERROR(SEARCH("libre",B15)))</formula>
    </cfRule>
  </conditionalFormatting>
  <conditionalFormatting sqref="E15:E20">
    <cfRule type="containsText" dxfId="10" priority="8" operator="containsText" text="ntitulé">
      <formula>NOT(ISERROR(SEARCH("ntitulé",E15)))</formula>
    </cfRule>
    <cfRule type="containsBlanks" dxfId="9" priority="9">
      <formula>LEN(TRIM(E15))=0</formula>
    </cfRule>
  </conditionalFormatting>
  <conditionalFormatting sqref="E15:E20">
    <cfRule type="containsText" dxfId="8" priority="7" operator="containsText" text="libre">
      <formula>NOT(ISERROR(SEARCH("libre",E15)))</formula>
    </cfRule>
  </conditionalFormatting>
  <conditionalFormatting sqref="G15:G20">
    <cfRule type="containsText" dxfId="7" priority="5" operator="containsText" text="ntitulé">
      <formula>NOT(ISERROR(SEARCH("ntitulé",G15)))</formula>
    </cfRule>
    <cfRule type="containsBlanks" dxfId="6" priority="6">
      <formula>LEN(TRIM(G15))=0</formula>
    </cfRule>
  </conditionalFormatting>
  <conditionalFormatting sqref="G15:G20">
    <cfRule type="containsText" dxfId="5" priority="4" operator="containsText" text="libre">
      <formula>NOT(ISERROR(SEARCH("libre",G15)))</formula>
    </cfRule>
  </conditionalFormatting>
  <conditionalFormatting sqref="I15:I20">
    <cfRule type="containsText" dxfId="4" priority="2" operator="containsText" text="ntitulé">
      <formula>NOT(ISERROR(SEARCH("ntitulé",I15)))</formula>
    </cfRule>
    <cfRule type="containsBlanks" dxfId="3" priority="3">
      <formula>LEN(TRIM(I15))=0</formula>
    </cfRule>
  </conditionalFormatting>
  <conditionalFormatting sqref="I15:I20">
    <cfRule type="containsText" dxfId="2" priority="1" operator="containsText" text="libre">
      <formula>NOT(ISERROR(SEARCH("libre",I15)))</formula>
    </cfRule>
  </conditionalFormatting>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TAB2.6!N20:R20</xm:f>
              <xm:sqref>L20</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TAB2.6!N17:R17</xm:f>
              <xm:sqref>L17</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TAB2.6!N7:R7</xm:f>
              <xm:sqref>L7</xm:sqref>
            </x14:sparkline>
            <x14:sparkline>
              <xm:f>TAB2.6!N8:R8</xm:f>
              <xm:sqref>L8</xm:sqref>
            </x14:sparkline>
            <x14:sparkline>
              <xm:f>TAB2.6!N9:R9</xm:f>
              <xm:sqref>L9</xm:sqref>
            </x14:sparkline>
            <x14:sparkline>
              <xm:f>TAB2.6!N10:R10</xm:f>
              <xm:sqref>L10</xm:sqref>
            </x14:sparkline>
            <x14:sparkline>
              <xm:f>TAB2.6!N11:R11</xm:f>
              <xm:sqref>L11</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TAB2.6!N15:R15</xm:f>
              <xm:sqref>L15</xm:sqref>
            </x14:sparkline>
            <x14:sparkline>
              <xm:f>TAB2.6!N16:R16</xm:f>
              <xm:sqref>L16</xm:sqref>
            </x14:sparkline>
            <x14:sparkline>
              <xm:f>TAB2.6!N19:R19</xm:f>
              <xm:sqref>L19</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TAB2.6!N13:R13</xm:f>
              <xm:sqref>L13</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TAB2.6!N6:R6</xm:f>
              <xm:sqref>L6</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TAB2.6!N24:R24</xm:f>
              <xm:sqref>L24</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TAB2.6!N22:R22</xm:f>
              <xm:sqref>L22</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TAB2.6!N18:R18</xm:f>
              <xm:sqref>L18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workbookViewId="0">
      <selection activeCell="C13" sqref="C13"/>
    </sheetView>
  </sheetViews>
  <sheetFormatPr baseColWidth="10" defaultColWidth="8.85546875" defaultRowHeight="15" x14ac:dyDescent="0.3"/>
  <cols>
    <col min="1" max="1" width="40.85546875" style="1" bestFit="1" customWidth="1"/>
    <col min="2" max="2" width="3.5703125" style="1" customWidth="1"/>
    <col min="3" max="7" width="16.7109375" style="1" customWidth="1"/>
    <col min="8" max="8" width="2.28515625" style="1" customWidth="1"/>
    <col min="9" max="9" width="19" style="1" customWidth="1"/>
    <col min="10" max="16384" width="8.85546875" style="1"/>
  </cols>
  <sheetData>
    <row r="1" spans="1:11" ht="21" x14ac:dyDescent="0.35">
      <c r="A1" s="133" t="str">
        <f>TAB00!B59&amp;" : "&amp;TAB00!C59</f>
        <v>TAB3 : Evolution des flux de trésorerie</v>
      </c>
      <c r="B1" s="11"/>
      <c r="C1" s="10"/>
      <c r="D1" s="11"/>
      <c r="E1" s="11"/>
      <c r="F1" s="11"/>
      <c r="G1" s="11"/>
      <c r="H1" s="10"/>
      <c r="I1" s="10"/>
      <c r="J1" s="10"/>
      <c r="K1" s="10"/>
    </row>
    <row r="2" spans="1:11" x14ac:dyDescent="0.3">
      <c r="A2" s="8"/>
      <c r="B2" s="8"/>
      <c r="C2" s="8"/>
      <c r="D2" s="8"/>
      <c r="E2" s="9"/>
      <c r="F2" s="9"/>
      <c r="G2" s="8"/>
      <c r="H2" s="8"/>
      <c r="I2" s="8"/>
    </row>
    <row r="3" spans="1:11" s="88" customFormat="1" ht="13.5" x14ac:dyDescent="0.3">
      <c r="A3" s="85" t="s">
        <v>0</v>
      </c>
      <c r="B3" s="86"/>
      <c r="C3" s="52" t="s">
        <v>52</v>
      </c>
      <c r="D3" s="53" t="s">
        <v>79</v>
      </c>
      <c r="E3" s="53" t="s">
        <v>86</v>
      </c>
      <c r="F3" s="53" t="s">
        <v>87</v>
      </c>
      <c r="G3" s="54" t="s">
        <v>88</v>
      </c>
      <c r="H3" s="86"/>
      <c r="I3" s="87" t="s">
        <v>14</v>
      </c>
    </row>
    <row r="4" spans="1:11" s="79" customFormat="1" ht="13.5" x14ac:dyDescent="0.3">
      <c r="A4" s="8"/>
      <c r="B4" s="8"/>
      <c r="C4" s="9"/>
      <c r="D4" s="9"/>
      <c r="E4" s="9"/>
      <c r="F4" s="9"/>
      <c r="G4" s="9"/>
      <c r="H4" s="8"/>
      <c r="I4" s="9"/>
    </row>
    <row r="5" spans="1:11" s="79" customFormat="1" ht="13.5" x14ac:dyDescent="0.3">
      <c r="A5" s="8" t="s">
        <v>18</v>
      </c>
      <c r="B5" s="8"/>
      <c r="C5" s="257">
        <f>'TAB2'!C14</f>
        <v>0</v>
      </c>
      <c r="D5" s="257">
        <f>'TAB2'!D14</f>
        <v>0</v>
      </c>
      <c r="E5" s="257">
        <f>'TAB2'!F14</f>
        <v>0</v>
      </c>
      <c r="F5" s="257">
        <f>'TAB2'!H14</f>
        <v>0</v>
      </c>
      <c r="G5" s="257">
        <f>'TAB2'!J14</f>
        <v>0</v>
      </c>
      <c r="H5" s="8"/>
      <c r="I5" s="247"/>
    </row>
    <row r="6" spans="1:11" s="79" customFormat="1" ht="27" x14ac:dyDescent="0.3">
      <c r="A6" s="258" t="s">
        <v>304</v>
      </c>
      <c r="B6" s="8"/>
      <c r="C6" s="249">
        <f>SUM(TAB2.1!C37:C39)</f>
        <v>0</v>
      </c>
      <c r="D6" s="249">
        <f>SUM(TAB2.1!D37:D39)</f>
        <v>0</v>
      </c>
      <c r="E6" s="249">
        <f>SUM(TAB2.1!F37:F39)</f>
        <v>0</v>
      </c>
      <c r="F6" s="249">
        <f>SUM(TAB2.1!H37:H39)</f>
        <v>0</v>
      </c>
      <c r="G6" s="249">
        <f>SUM(TAB2.1!J37:J39)</f>
        <v>0</v>
      </c>
      <c r="H6" s="8"/>
      <c r="I6" s="247"/>
    </row>
    <row r="7" spans="1:11" s="79" customFormat="1" ht="13.5" x14ac:dyDescent="0.3">
      <c r="A7" s="248" t="s">
        <v>377</v>
      </c>
      <c r="B7" s="8"/>
      <c r="C7" s="249">
        <f>TAB2.1!C33</f>
        <v>0</v>
      </c>
      <c r="D7" s="249">
        <f>TAB2.1!D33</f>
        <v>0</v>
      </c>
      <c r="E7" s="249">
        <f>TAB2.1!F33</f>
        <v>0</v>
      </c>
      <c r="F7" s="249">
        <f>TAB2.1!H33</f>
        <v>0</v>
      </c>
      <c r="G7" s="249">
        <f>TAB2.1!J33</f>
        <v>0</v>
      </c>
      <c r="H7" s="8"/>
      <c r="I7" s="247"/>
    </row>
    <row r="8" spans="1:11" s="79" customFormat="1" ht="13.5" x14ac:dyDescent="0.3">
      <c r="A8" s="248" t="s">
        <v>378</v>
      </c>
      <c r="B8" s="8"/>
      <c r="C8" s="249">
        <f>TAB2.1!C40</f>
        <v>0</v>
      </c>
      <c r="D8" s="249">
        <f>TAB2.1!D40</f>
        <v>0</v>
      </c>
      <c r="E8" s="249">
        <f>TAB2.1!F40</f>
        <v>0</v>
      </c>
      <c r="F8" s="249">
        <f>TAB2.1!H40</f>
        <v>0</v>
      </c>
      <c r="G8" s="249">
        <f>TAB2.1!J40</f>
        <v>0</v>
      </c>
      <c r="H8" s="8"/>
      <c r="I8" s="247"/>
    </row>
    <row r="9" spans="1:11" s="79" customFormat="1" ht="13.5" x14ac:dyDescent="0.3">
      <c r="A9" s="248"/>
      <c r="B9" s="248"/>
      <c r="C9" s="249"/>
      <c r="D9" s="249"/>
      <c r="E9" s="249"/>
      <c r="F9" s="249"/>
      <c r="G9" s="249"/>
      <c r="H9" s="248"/>
      <c r="I9" s="250"/>
    </row>
    <row r="10" spans="1:11" s="79" customFormat="1" ht="13.5" x14ac:dyDescent="0.3">
      <c r="A10" s="251" t="s">
        <v>19</v>
      </c>
      <c r="B10" s="8"/>
      <c r="C10" s="252">
        <f>SUM(C5:C8)</f>
        <v>0</v>
      </c>
      <c r="D10" s="252">
        <f t="shared" ref="D10:G10" si="0">SUM(D5:D8)</f>
        <v>0</v>
      </c>
      <c r="E10" s="252">
        <f t="shared" si="0"/>
        <v>0</v>
      </c>
      <c r="F10" s="252">
        <f t="shared" si="0"/>
        <v>0</v>
      </c>
      <c r="G10" s="252">
        <f t="shared" si="0"/>
        <v>0</v>
      </c>
      <c r="H10" s="8"/>
      <c r="I10" s="247"/>
    </row>
    <row r="11" spans="1:11" s="79" customFormat="1" ht="13.5" x14ac:dyDescent="0.3">
      <c r="A11" s="8"/>
      <c r="B11" s="8"/>
      <c r="C11" s="257"/>
      <c r="H11" s="8"/>
      <c r="I11" s="247"/>
    </row>
    <row r="12" spans="1:11" s="79" customFormat="1" ht="13.5" x14ac:dyDescent="0.3">
      <c r="A12" s="8" t="s">
        <v>20</v>
      </c>
      <c r="B12" s="8"/>
      <c r="C12" s="253">
        <f>'TAB1'!C27-'TAB1'!D27</f>
        <v>0</v>
      </c>
      <c r="D12" s="253">
        <f>'TAB1'!D27-'TAB1'!F27</f>
        <v>0</v>
      </c>
      <c r="E12" s="253">
        <f>'TAB1'!F27-'TAB1'!H27</f>
        <v>0</v>
      </c>
      <c r="F12" s="253">
        <f>'TAB1'!H27-'TAB1'!J27</f>
        <v>0</v>
      </c>
      <c r="G12" s="253">
        <f>'TAB1'!J27-'TAB1'!L27</f>
        <v>0</v>
      </c>
      <c r="H12" s="8"/>
      <c r="I12" s="247"/>
    </row>
    <row r="13" spans="1:11" s="79" customFormat="1" ht="13.5" x14ac:dyDescent="0.3">
      <c r="A13" s="8" t="s">
        <v>21</v>
      </c>
      <c r="B13" s="8"/>
      <c r="C13" s="253">
        <f>'TAB1'!C7-'TAB1'!D7-SUM(C6:C7)</f>
        <v>0</v>
      </c>
      <c r="D13" s="253">
        <f>'TAB1'!D7-'TAB1'!F7-SUM(D6:D7)</f>
        <v>0</v>
      </c>
      <c r="E13" s="253">
        <f>'TAB1'!F7-'TAB1'!H7-SUM(E6:E7)</f>
        <v>0</v>
      </c>
      <c r="F13" s="253">
        <f>'TAB1'!H7-'TAB1'!J7-SUM(F6:F7)</f>
        <v>0</v>
      </c>
      <c r="G13" s="253">
        <f>'TAB1'!J7-'TAB1'!L7-SUM(G6:G7)</f>
        <v>0</v>
      </c>
      <c r="H13" s="8"/>
      <c r="I13" s="247"/>
    </row>
    <row r="14" spans="1:11" s="79" customFormat="1" ht="13.5" x14ac:dyDescent="0.3">
      <c r="A14" s="8" t="s">
        <v>22</v>
      </c>
      <c r="B14" s="8"/>
      <c r="C14" s="253">
        <f>'TAB1'!C10-'TAB1'!D10</f>
        <v>0</v>
      </c>
      <c r="D14" s="253">
        <f>'TAB1'!D10-'TAB1'!F10</f>
        <v>0</v>
      </c>
      <c r="E14" s="253">
        <f>'TAB1'!F10-'TAB1'!H10</f>
        <v>0</v>
      </c>
      <c r="F14" s="253">
        <f>'TAB1'!H10-'TAB1'!J10</f>
        <v>0</v>
      </c>
      <c r="G14" s="253">
        <f>'TAB1'!J10-'TAB1'!L10</f>
        <v>0</v>
      </c>
      <c r="H14" s="8"/>
      <c r="I14" s="247"/>
    </row>
    <row r="15" spans="1:11" s="79" customFormat="1" ht="13.5" x14ac:dyDescent="0.3">
      <c r="A15" s="8" t="s">
        <v>23</v>
      </c>
      <c r="B15" s="8"/>
      <c r="C15" s="253">
        <f>'TAB1'!D11</f>
        <v>0</v>
      </c>
      <c r="D15" s="253">
        <f>'TAB1'!F11</f>
        <v>0</v>
      </c>
      <c r="E15" s="253">
        <f>'TAB1'!H11</f>
        <v>0</v>
      </c>
      <c r="F15" s="253">
        <f>'TAB1'!J11</f>
        <v>0</v>
      </c>
      <c r="G15" s="253">
        <f>'TAB1'!L11</f>
        <v>0</v>
      </c>
      <c r="H15" s="8"/>
      <c r="I15" s="247"/>
    </row>
    <row r="16" spans="1:11" s="79" customFormat="1" ht="13.5" x14ac:dyDescent="0.3">
      <c r="A16" s="248" t="s">
        <v>8</v>
      </c>
      <c r="B16" s="8"/>
      <c r="C16" s="254">
        <f>C18-SUM(C10:C15)</f>
        <v>0</v>
      </c>
      <c r="D16" s="254">
        <f>D18-SUM(D10:D15)</f>
        <v>0</v>
      </c>
      <c r="E16" s="254">
        <f>E18-SUM(E10:E15)</f>
        <v>0</v>
      </c>
      <c r="F16" s="254">
        <f>F18-SUM(F10:F15)</f>
        <v>0</v>
      </c>
      <c r="G16" s="254">
        <f>G18-SUM(G10:G15)</f>
        <v>0</v>
      </c>
      <c r="H16" s="8"/>
      <c r="I16" s="247"/>
    </row>
    <row r="17" spans="1:9" s="79" customFormat="1" ht="13.5" x14ac:dyDescent="0.3">
      <c r="A17" s="248"/>
      <c r="B17" s="248"/>
      <c r="C17" s="254"/>
      <c r="D17" s="249"/>
      <c r="E17" s="249"/>
      <c r="F17" s="249"/>
      <c r="G17" s="249"/>
      <c r="H17" s="248"/>
      <c r="I17" s="250"/>
    </row>
    <row r="18" spans="1:9" s="79" customFormat="1" ht="13.5" x14ac:dyDescent="0.3">
      <c r="A18" s="251" t="s">
        <v>24</v>
      </c>
      <c r="B18" s="8"/>
      <c r="C18" s="252">
        <f>'TAB1'!D9-'TAB1'!C9</f>
        <v>0</v>
      </c>
      <c r="D18" s="252">
        <f>'TAB1'!F9-'TAB1'!D9</f>
        <v>0</v>
      </c>
      <c r="E18" s="252">
        <f>'TAB1'!H9-'TAB1'!F9</f>
        <v>0</v>
      </c>
      <c r="F18" s="252">
        <f>'TAB1'!J9-'TAB1'!H9</f>
        <v>0</v>
      </c>
      <c r="G18" s="252">
        <f>'TAB1'!L9-'TAB1'!J9</f>
        <v>0</v>
      </c>
      <c r="H18" s="8"/>
      <c r="I18" s="247"/>
    </row>
    <row r="19" spans="1:9" s="79" customFormat="1" ht="13.5" x14ac:dyDescent="0.3"/>
    <row r="20" spans="1:9" s="79" customFormat="1" ht="13.5" x14ac:dyDescent="0.3"/>
    <row r="21" spans="1:9" s="255" customFormat="1" ht="13.5" x14ac:dyDescent="0.3">
      <c r="A21" s="255" t="s">
        <v>161</v>
      </c>
      <c r="C21" s="256">
        <f>+AVERAGE($C$10:$G$10)</f>
        <v>0</v>
      </c>
      <c r="D21" s="256">
        <f>+AVERAGE($C$10:$G$10)</f>
        <v>0</v>
      </c>
      <c r="E21" s="256">
        <f>+AVERAGE($C$10:$G$10)</f>
        <v>0</v>
      </c>
      <c r="F21" s="256">
        <f>+AVERAGE($C$10:$G$10)</f>
        <v>0</v>
      </c>
      <c r="G21" s="256">
        <f>+AVERAGE($C$10:$G$10)</f>
        <v>0</v>
      </c>
    </row>
    <row r="22" spans="1:9" s="255" customFormat="1" ht="13.5" x14ac:dyDescent="0.3">
      <c r="A22" s="255" t="str">
        <f>"Moyenne "&amp;A12</f>
        <v>Moyenne Variation du BFR</v>
      </c>
      <c r="C22" s="256">
        <f t="shared" ref="C22:G24" si="1">+AVERAGE($C12:$G12)</f>
        <v>0</v>
      </c>
      <c r="D22" s="256">
        <f t="shared" si="1"/>
        <v>0</v>
      </c>
      <c r="E22" s="256">
        <f t="shared" si="1"/>
        <v>0</v>
      </c>
      <c r="F22" s="256">
        <f t="shared" si="1"/>
        <v>0</v>
      </c>
      <c r="G22" s="256">
        <f t="shared" si="1"/>
        <v>0</v>
      </c>
    </row>
    <row r="23" spans="1:9" s="67" customFormat="1" x14ac:dyDescent="0.3">
      <c r="A23" s="67" t="str">
        <f>"Moyenne "&amp;A13</f>
        <v>Moyenne Investissements nets en actifs immobilisés</v>
      </c>
      <c r="C23" s="246">
        <f t="shared" si="1"/>
        <v>0</v>
      </c>
      <c r="D23" s="246">
        <f t="shared" si="1"/>
        <v>0</v>
      </c>
      <c r="E23" s="246">
        <f t="shared" si="1"/>
        <v>0</v>
      </c>
      <c r="F23" s="246">
        <f t="shared" si="1"/>
        <v>0</v>
      </c>
      <c r="G23" s="246">
        <f t="shared" si="1"/>
        <v>0</v>
      </c>
    </row>
    <row r="24" spans="1:9" s="67" customFormat="1" x14ac:dyDescent="0.3">
      <c r="A24" s="67" t="str">
        <f>"Moyenne "&amp;A14</f>
        <v>Moyenne Variation de l'endettement financier</v>
      </c>
      <c r="C24" s="246">
        <f t="shared" si="1"/>
        <v>0</v>
      </c>
      <c r="D24" s="246">
        <f t="shared" si="1"/>
        <v>0</v>
      </c>
      <c r="E24" s="246">
        <f t="shared" si="1"/>
        <v>0</v>
      </c>
      <c r="F24" s="246">
        <f t="shared" si="1"/>
        <v>0</v>
      </c>
      <c r="G24" s="246">
        <f t="shared" si="1"/>
        <v>0</v>
      </c>
    </row>
    <row r="25" spans="1:9" s="67" customFormat="1" x14ac:dyDescent="0.3">
      <c r="A25" s="67" t="s">
        <v>229</v>
      </c>
      <c r="C25" s="246">
        <f>SUM(C15:C16)</f>
        <v>0</v>
      </c>
      <c r="D25" s="246">
        <f>SUM(D15:D16)</f>
        <v>0</v>
      </c>
      <c r="E25" s="246">
        <f>SUM(E15:E16)</f>
        <v>0</v>
      </c>
      <c r="F25" s="246">
        <f>SUM(F15:F16)</f>
        <v>0</v>
      </c>
      <c r="G25" s="246">
        <f>SUM(G15:G16)</f>
        <v>0</v>
      </c>
    </row>
    <row r="26" spans="1:9" s="67" customFormat="1" x14ac:dyDescent="0.3">
      <c r="A26" s="67" t="str">
        <f>"Moyenne "&amp;A25</f>
        <v>Moyenne Tantièmes, … + autres</v>
      </c>
      <c r="C26" s="246">
        <f>+AVERAGE($C25:$G25)</f>
        <v>0</v>
      </c>
      <c r="D26" s="246">
        <f>+AVERAGE($C25:$G25)</f>
        <v>0</v>
      </c>
      <c r="E26" s="246">
        <f>+AVERAGE($C25:$G25)</f>
        <v>0</v>
      </c>
      <c r="F26" s="246">
        <f>+AVERAGE($C25:$G25)</f>
        <v>0</v>
      </c>
      <c r="G26" s="246">
        <f>+AVERAGE($C25:$G25)</f>
        <v>0</v>
      </c>
    </row>
    <row r="27" spans="1:9" s="67" customFormat="1" x14ac:dyDescent="0.3">
      <c r="C27" s="246"/>
      <c r="D27" s="246"/>
      <c r="E27" s="246"/>
      <c r="F27" s="246"/>
      <c r="G27" s="246"/>
    </row>
    <row r="28" spans="1:9" s="67" customFormat="1" x14ac:dyDescent="0.3">
      <c r="A28" s="67" t="str">
        <f>"Moyenne "&amp;A18</f>
        <v>Moyenne VARIATION DU CASH</v>
      </c>
      <c r="C28" s="246">
        <f>+AVERAGE($C18:$G18)</f>
        <v>0</v>
      </c>
      <c r="D28" s="246">
        <f>+AVERAGE($C18:$G18)</f>
        <v>0</v>
      </c>
      <c r="E28" s="246">
        <f>+AVERAGE($C18:$G18)</f>
        <v>0</v>
      </c>
      <c r="F28" s="246">
        <f>+AVERAGE($C18:$G18)</f>
        <v>0</v>
      </c>
      <c r="G28" s="246">
        <f>+AVERAGE($C18:$G18)</f>
        <v>0</v>
      </c>
    </row>
    <row r="29" spans="1:9" s="67" customFormat="1" x14ac:dyDescent="0.3"/>
    <row r="30" spans="1:9" s="67" customFormat="1" x14ac:dyDescent="0.3"/>
    <row r="31" spans="1:9" s="67" customFormat="1" x14ac:dyDescent="0.3"/>
  </sheetData>
  <conditionalFormatting sqref="I5:I18">
    <cfRule type="cellIs" dxfId="1" priority="1" operator="equal">
      <formula>"p"</formula>
    </cfRule>
    <cfRule type="cellIs" dxfId="0" priority="2" operator="equal">
      <formula>"q"</formula>
    </cfRule>
  </conditionalFormatting>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last="1">
          <x14:colorSeries theme="6"/>
          <x14:colorNegative theme="7"/>
          <x14:colorAxis rgb="FF000000"/>
          <x14:colorMarkers theme="6" tint="-0.249977111117893"/>
          <x14:colorFirst theme="6" tint="-0.249977111117893"/>
          <x14:colorLast theme="6" tint="-0.249977111117893"/>
          <x14:colorHigh theme="6" tint="-0.249977111117893"/>
          <x14:colorLow theme="6" tint="-0.249977111117893"/>
          <x14:sparklines>
            <x14:sparkline>
              <xm:f>'TAB3'!C12:G12</xm:f>
              <xm:sqref>I12</xm:sqref>
            </x14:sparkline>
          </x14:sparklines>
        </x14:sparklineGroup>
        <x14:sparklineGroup manualMax="0" manualMin="0" displayEmptyCellsAs="gap" markers="1" last="1">
          <x14:colorSeries theme="6"/>
          <x14:colorNegative theme="7"/>
          <x14:colorAxis rgb="FF000000"/>
          <x14:colorMarkers theme="6" tint="-0.249977111117893"/>
          <x14:colorFirst theme="6" tint="-0.249977111117893"/>
          <x14:colorLast theme="6" tint="-0.249977111117893"/>
          <x14:colorHigh theme="6" tint="-0.249977111117893"/>
          <x14:colorLow theme="6" tint="-0.249977111117893"/>
          <x14:sparklines>
            <x14:sparkline>
              <xm:f>'TAB3'!C5:G5</xm:f>
              <xm:sqref>I5</xm:sqref>
            </x14:sparkline>
            <x14:sparkline>
              <xm:f>'TAB3'!C6:G6</xm:f>
              <xm:sqref>I6</xm:sqref>
            </x14:sparkline>
            <x14:sparkline>
              <xm:f>'TAB3'!C7:G7</xm:f>
              <xm:sqref>I7</xm:sqref>
            </x14:sparkline>
            <x14:sparkline>
              <xm:f>'TAB3'!C8:G8</xm:f>
              <xm:sqref>I8</xm:sqref>
            </x14:sparkline>
            <x14:sparkline>
              <xm:f>'TAB3'!C9:G9</xm:f>
              <xm:sqref>I9</xm:sqref>
            </x14:sparkline>
            <x14:sparkline>
              <xm:f>'TAB3'!C10:G10</xm:f>
              <xm:sqref>I10</xm:sqref>
            </x14:sparkline>
            <x14:sparkline>
              <xm:f>'TAB3'!C11:G11</xm:f>
              <xm:sqref>I11</xm:sqref>
            </x14:sparkline>
            <x14:sparkline>
              <xm:f>'TAB3'!C13:G13</xm:f>
              <xm:sqref>I13</xm:sqref>
            </x14:sparkline>
            <x14:sparkline>
              <xm:f>'TAB3'!C14:G14</xm:f>
              <xm:sqref>I14</xm:sqref>
            </x14:sparkline>
            <x14:sparkline>
              <xm:f>'TAB3'!C15:G15</xm:f>
              <xm:sqref>I15</xm:sqref>
            </x14:sparkline>
            <x14:sparkline>
              <xm:f>'TAB3'!C16:G16</xm:f>
              <xm:sqref>I16</xm:sqref>
            </x14:sparkline>
            <x14:sparkline>
              <xm:f>'TAB3'!C17:G17</xm:f>
              <xm:sqref>I17</xm:sqref>
            </x14:sparkline>
            <x14:sparkline>
              <xm:f>'TAB3'!C18:G18</xm:f>
              <xm:sqref>I18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O22" sqref="O22"/>
    </sheetView>
  </sheetViews>
  <sheetFormatPr baseColWidth="10" defaultColWidth="8.85546875" defaultRowHeight="15" x14ac:dyDescent="0.3"/>
  <cols>
    <col min="1" max="3" width="8.85546875" style="1"/>
    <col min="4" max="4" width="1.42578125" style="1" customWidth="1"/>
    <col min="5" max="7" width="8.85546875" style="1"/>
    <col min="8" max="8" width="1.42578125" style="1" customWidth="1"/>
    <col min="9" max="11" width="8.85546875" style="1"/>
    <col min="12" max="12" width="1.42578125" style="1" customWidth="1"/>
    <col min="13" max="15" width="8.85546875" style="1"/>
    <col min="16" max="16" width="1.42578125" style="1" customWidth="1"/>
    <col min="17" max="19" width="8.85546875" style="1"/>
    <col min="20" max="20" width="1.42578125" style="1" customWidth="1"/>
    <col min="21" max="16384" width="8.85546875" style="1"/>
  </cols>
  <sheetData>
    <row r="1" spans="1:23" ht="21" x14ac:dyDescent="0.35">
      <c r="A1" s="133" t="str">
        <f>TAB00!B60&amp;" : "&amp;TAB00!C60</f>
        <v>TAB4 : Représentation graphique des évolutions</v>
      </c>
      <c r="B1" s="11"/>
      <c r="C1" s="10"/>
      <c r="D1" s="11"/>
      <c r="E1" s="11"/>
      <c r="F1" s="11"/>
      <c r="G1" s="11"/>
      <c r="H1" s="10"/>
      <c r="I1" s="10"/>
      <c r="J1" s="10"/>
      <c r="K1" s="10"/>
      <c r="L1" s="10"/>
      <c r="M1" s="10"/>
      <c r="N1" s="10"/>
      <c r="O1" s="10"/>
      <c r="P1" s="10"/>
      <c r="Q1" s="10"/>
      <c r="R1" s="10"/>
      <c r="S1" s="10"/>
      <c r="T1" s="10"/>
      <c r="U1" s="10"/>
      <c r="V1" s="10"/>
      <c r="W1" s="10"/>
    </row>
    <row r="3" spans="1:23" s="8" customFormat="1" ht="13.5" x14ac:dyDescent="0.3">
      <c r="A3" s="76" t="s">
        <v>19</v>
      </c>
      <c r="B3" s="76"/>
      <c r="C3" s="76"/>
      <c r="D3" s="73"/>
      <c r="E3" s="76" t="s">
        <v>157</v>
      </c>
      <c r="F3" s="76"/>
      <c r="G3" s="76"/>
      <c r="H3" s="74"/>
      <c r="I3" s="76" t="s">
        <v>158</v>
      </c>
      <c r="J3" s="76"/>
      <c r="K3" s="76"/>
      <c r="L3" s="73"/>
      <c r="M3" s="76" t="s">
        <v>159</v>
      </c>
      <c r="N3" s="76"/>
      <c r="O3" s="76"/>
      <c r="P3" s="75"/>
      <c r="Q3" s="76" t="s">
        <v>160</v>
      </c>
      <c r="R3" s="76"/>
      <c r="S3" s="76"/>
      <c r="T3" s="75"/>
      <c r="U3" s="76" t="s">
        <v>24</v>
      </c>
      <c r="V3" s="76"/>
      <c r="W3" s="76"/>
    </row>
    <row r="19" spans="1:23" ht="3.6" customHeight="1" x14ac:dyDescent="0.3">
      <c r="A19" s="78"/>
      <c r="B19" s="78"/>
      <c r="C19" s="78"/>
      <c r="D19" s="78"/>
      <c r="E19" s="78"/>
      <c r="F19" s="78"/>
      <c r="G19" s="78"/>
      <c r="H19" s="78"/>
      <c r="I19" s="78"/>
      <c r="J19" s="78"/>
      <c r="K19" s="78"/>
      <c r="L19" s="78"/>
      <c r="M19" s="78"/>
      <c r="N19" s="78"/>
      <c r="O19" s="78"/>
      <c r="P19" s="78"/>
      <c r="Q19" s="78"/>
      <c r="R19" s="78"/>
      <c r="S19" s="78"/>
      <c r="T19" s="78"/>
      <c r="U19" s="78"/>
      <c r="V19" s="78"/>
      <c r="W19" s="7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12" workbookViewId="0">
      <selection activeCell="C26" sqref="C26"/>
    </sheetView>
  </sheetViews>
  <sheetFormatPr baseColWidth="10" defaultColWidth="7.85546875" defaultRowHeight="15" x14ac:dyDescent="0.3"/>
  <cols>
    <col min="1" max="1" width="23" style="57" customWidth="1"/>
    <col min="2" max="2" width="48.5703125" style="276" customWidth="1"/>
    <col min="3" max="3" width="106" style="1" customWidth="1"/>
    <col min="4" max="16384" width="7.85546875" style="1"/>
  </cols>
  <sheetData>
    <row r="1" spans="1:3" s="267" customFormat="1" x14ac:dyDescent="0.3">
      <c r="A1" s="269" t="s">
        <v>324</v>
      </c>
      <c r="B1" s="270"/>
    </row>
    <row r="2" spans="1:3" s="267" customFormat="1" x14ac:dyDescent="0.3">
      <c r="A2" s="271"/>
      <c r="B2" s="40"/>
    </row>
    <row r="3" spans="1:3" s="267" customFormat="1" ht="21" x14ac:dyDescent="0.35">
      <c r="A3" s="307" t="str">
        <f>[1]TAB00!C42</f>
        <v>Instructions pour compléter le Business Plan</v>
      </c>
      <c r="B3" s="307"/>
      <c r="C3" s="307"/>
    </row>
    <row r="4" spans="1:3" s="267" customFormat="1" ht="21" x14ac:dyDescent="0.35">
      <c r="A4" s="272"/>
      <c r="B4" s="273"/>
      <c r="C4" s="274"/>
    </row>
    <row r="5" spans="1:3" s="267" customFormat="1" ht="21" x14ac:dyDescent="0.35">
      <c r="A5" s="272"/>
      <c r="B5" s="273"/>
      <c r="C5" s="275"/>
    </row>
    <row r="6" spans="1:3" x14ac:dyDescent="0.3">
      <c r="C6" s="277"/>
    </row>
    <row r="7" spans="1:3" x14ac:dyDescent="0.3">
      <c r="A7" s="278" t="s">
        <v>325</v>
      </c>
      <c r="B7" s="279"/>
      <c r="C7" s="280" t="s">
        <v>326</v>
      </c>
    </row>
    <row r="9" spans="1:3" ht="40.5" x14ac:dyDescent="0.3">
      <c r="A9" s="281" t="str">
        <f>TAB00!B43</f>
        <v>TAB1</v>
      </c>
      <c r="B9" s="283" t="str">
        <f>TAB00!C43</f>
        <v>Synthèse des éléments du bilan</v>
      </c>
      <c r="C9" s="282" t="s">
        <v>357</v>
      </c>
    </row>
    <row r="10" spans="1:3" ht="81" x14ac:dyDescent="0.3">
      <c r="A10" s="281" t="str">
        <f>TAB00!B44</f>
        <v>TAB2</v>
      </c>
      <c r="B10" s="283" t="str">
        <f>TAB00!C44</f>
        <v>Evolution du compte de résultats</v>
      </c>
      <c r="C10" s="283" t="s">
        <v>358</v>
      </c>
    </row>
    <row r="11" spans="1:3" ht="81" x14ac:dyDescent="0.3">
      <c r="A11" s="281" t="str">
        <f>TAB00!B45</f>
        <v>TAB2.1</v>
      </c>
      <c r="B11" s="283" t="str">
        <f>TAB00!C45</f>
        <v>Evolution des charges nettes contrôlables</v>
      </c>
      <c r="C11" s="283" t="s">
        <v>359</v>
      </c>
    </row>
    <row r="12" spans="1:3" ht="54" x14ac:dyDescent="0.3">
      <c r="A12" s="281" t="str">
        <f>TAB00!B46</f>
        <v>TAB2.1.1</v>
      </c>
      <c r="B12" s="283" t="str">
        <f>TAB00!C46</f>
        <v>Détail des frais informatiques</v>
      </c>
      <c r="C12" s="283" t="s">
        <v>360</v>
      </c>
    </row>
    <row r="13" spans="1:3" ht="27" x14ac:dyDescent="0.3">
      <c r="A13" s="281" t="str">
        <f>TAB00!B47</f>
        <v>TAB2.1.2</v>
      </c>
      <c r="B13" s="283" t="str">
        <f>TAB00!C47</f>
        <v>Détail des frais de personnel</v>
      </c>
      <c r="C13" s="283" t="s">
        <v>361</v>
      </c>
    </row>
    <row r="14" spans="1:3" ht="54" x14ac:dyDescent="0.3">
      <c r="A14" s="281" t="str">
        <f>TAB00!B48</f>
        <v>TAB2.2.1</v>
      </c>
      <c r="B14" s="283" t="str">
        <f>TAB00!C48</f>
        <v>Evolution des charges nettes liées à la gestion des compteurs à budget</v>
      </c>
      <c r="C14" s="283" t="s">
        <v>362</v>
      </c>
    </row>
    <row r="15" spans="1:3" ht="54" x14ac:dyDescent="0.3">
      <c r="A15" s="281" t="str">
        <f>TAB00!B49</f>
        <v>TAB2.2.2</v>
      </c>
      <c r="B15" s="283" t="str">
        <f>TAB00!C49</f>
        <v>Evolution des charges nettes liées au rechargement des compteurs à budget</v>
      </c>
      <c r="C15" s="283" t="s">
        <v>363</v>
      </c>
    </row>
    <row r="16" spans="1:3" ht="54" x14ac:dyDescent="0.3">
      <c r="A16" s="281" t="str">
        <f>TAB00!B50</f>
        <v>TAB2.2.3</v>
      </c>
      <c r="B16" s="283" t="str">
        <f>TAB00!C50</f>
        <v>Evolution des charges nettes liées à la gestion de la clientèle propre</v>
      </c>
      <c r="C16" s="283" t="s">
        <v>364</v>
      </c>
    </row>
    <row r="17" spans="1:3" ht="54" x14ac:dyDescent="0.3">
      <c r="A17" s="281" t="str">
        <f>TAB00!B51</f>
        <v>TAB2.2.4</v>
      </c>
      <c r="B17" s="283" t="str">
        <f>TAB00!C51</f>
        <v>Evolution des charges nettes liées à la gestion des MOZA et EOC</v>
      </c>
      <c r="C17" s="283" t="s">
        <v>365</v>
      </c>
    </row>
    <row r="18" spans="1:3" x14ac:dyDescent="0.3">
      <c r="A18" s="281" t="str">
        <f>TAB00!B52</f>
        <v>TAB2.2.5</v>
      </c>
      <c r="B18" s="283" t="str">
        <f>TAB00!C52</f>
        <v>N/A</v>
      </c>
      <c r="C18" s="283"/>
    </row>
    <row r="19" spans="1:3" x14ac:dyDescent="0.3">
      <c r="A19" s="281" t="str">
        <f>TAB00!B53</f>
        <v>TAB2.2.6</v>
      </c>
      <c r="B19" s="283" t="str">
        <f>TAB00!C53</f>
        <v>N/A</v>
      </c>
      <c r="C19" s="283"/>
    </row>
    <row r="20" spans="1:3" ht="40.5" x14ac:dyDescent="0.3">
      <c r="A20" s="281" t="str">
        <f>TAB00!B54</f>
        <v>TAB2.2.7</v>
      </c>
      <c r="B20" s="283" t="str">
        <f>TAB00!C54</f>
        <v>Evolution des charges nettes liées aux raccordements standard gratuits</v>
      </c>
      <c r="C20" s="295" t="s">
        <v>376</v>
      </c>
    </row>
    <row r="21" spans="1:3" ht="54" x14ac:dyDescent="0.3">
      <c r="A21" s="281" t="str">
        <f>TAB00!B55</f>
        <v>TAB2.3</v>
      </c>
      <c r="B21" s="283" t="str">
        <f>TAB00!C55</f>
        <v>Evolution de l'actif régulé</v>
      </c>
      <c r="C21" s="283" t="s">
        <v>366</v>
      </c>
    </row>
    <row r="22" spans="1:3" ht="40.5" x14ac:dyDescent="0.3">
      <c r="A22" s="281" t="str">
        <f>TAB00!B56</f>
        <v>TAB2.4</v>
      </c>
      <c r="B22" s="283" t="str">
        <f>TAB00!C56</f>
        <v>Evolution des financements</v>
      </c>
      <c r="C22" s="283" t="s">
        <v>367</v>
      </c>
    </row>
    <row r="23" spans="1:3" ht="27" x14ac:dyDescent="0.3">
      <c r="A23" s="281" t="str">
        <f>TAB00!B57</f>
        <v>TAB2.5</v>
      </c>
      <c r="B23" s="283" t="str">
        <f>TAB00!C57</f>
        <v>Evolution des provisions</v>
      </c>
      <c r="C23" s="282" t="s">
        <v>368</v>
      </c>
    </row>
    <row r="24" spans="1:3" ht="27" x14ac:dyDescent="0.3">
      <c r="A24" s="281" t="str">
        <f>TAB00!B58</f>
        <v>TAB2.6</v>
      </c>
      <c r="B24" s="283" t="str">
        <f>TAB00!C58</f>
        <v>Evolution des charges et produits non-contrôlables</v>
      </c>
      <c r="C24" s="283" t="s">
        <v>369</v>
      </c>
    </row>
    <row r="25" spans="1:3" ht="27" x14ac:dyDescent="0.3">
      <c r="A25" s="281" t="str">
        <f>TAB00!B59</f>
        <v>TAB3</v>
      </c>
      <c r="B25" s="283" t="str">
        <f>TAB00!C59</f>
        <v>Evolution des flux de trésorerie</v>
      </c>
      <c r="C25" s="283" t="s">
        <v>370</v>
      </c>
    </row>
    <row r="26" spans="1:3" ht="27" x14ac:dyDescent="0.3">
      <c r="A26" s="281" t="str">
        <f>TAB00!B60</f>
        <v>TAB4</v>
      </c>
      <c r="B26" s="283" t="str">
        <f>TAB00!C60</f>
        <v>Représentation graphique des évolutions</v>
      </c>
      <c r="C26" s="283" t="s">
        <v>371</v>
      </c>
    </row>
  </sheetData>
  <mergeCells count="1">
    <mergeCell ref="A3:C3"/>
  </mergeCells>
  <hyperlinks>
    <hyperlink ref="A1" location="TAB00!A1" display="Retour page de gar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zoomScale="80" zoomScaleNormal="80" workbookViewId="0">
      <selection activeCell="C14" sqref="C14"/>
    </sheetView>
  </sheetViews>
  <sheetFormatPr baseColWidth="10" defaultColWidth="8.85546875" defaultRowHeight="26.45" customHeight="1" x14ac:dyDescent="0.3"/>
  <cols>
    <col min="1" max="1" width="34" style="1" bestFit="1" customWidth="1"/>
    <col min="2" max="2" width="1.7109375" style="1" customWidth="1"/>
    <col min="3" max="13" width="16.7109375" style="1" customWidth="1"/>
    <col min="14" max="14" width="1.28515625" style="1" customWidth="1"/>
    <col min="15" max="15" width="18.5703125" style="1" customWidth="1"/>
    <col min="16" max="16" width="1.28515625" style="1" customWidth="1"/>
    <col min="17" max="17" width="8.140625" style="57" bestFit="1" customWidth="1"/>
    <col min="18" max="20" width="8.85546875" style="1"/>
    <col min="21" max="26" width="16.7109375" style="67" customWidth="1"/>
    <col min="27" max="16384" width="8.85546875" style="1"/>
  </cols>
  <sheetData>
    <row r="1" spans="1:26" ht="21" x14ac:dyDescent="0.3">
      <c r="A1" s="10" t="str">
        <f>TAB00!B43&amp;" : "&amp;TAB00!C43</f>
        <v>TAB1 : Synthèse des éléments du bilan</v>
      </c>
      <c r="B1" s="11"/>
      <c r="C1" s="11"/>
      <c r="D1" s="11"/>
      <c r="E1" s="11"/>
      <c r="F1" s="11"/>
      <c r="G1" s="11"/>
      <c r="H1" s="11"/>
      <c r="I1" s="11"/>
      <c r="J1" s="11"/>
      <c r="K1" s="11"/>
      <c r="L1" s="11"/>
      <c r="M1" s="11"/>
      <c r="N1" s="10"/>
      <c r="O1" s="10"/>
      <c r="P1" s="10"/>
      <c r="Q1" s="56"/>
      <c r="U1" s="64">
        <f t="shared" ref="U1:U35" si="0">C1</f>
        <v>0</v>
      </c>
      <c r="V1" s="64">
        <f t="shared" ref="V1:V35" si="1">D1</f>
        <v>0</v>
      </c>
      <c r="W1" s="64">
        <f t="shared" ref="W1:W35" si="2">F1</f>
        <v>0</v>
      </c>
      <c r="X1" s="64">
        <f t="shared" ref="X1:X35" si="3">H1</f>
        <v>0</v>
      </c>
      <c r="Y1" s="64">
        <f t="shared" ref="Y1:Y35" si="4">J1</f>
        <v>0</v>
      </c>
      <c r="Z1" s="64">
        <f t="shared" ref="Z1:Z35" si="5">L1</f>
        <v>0</v>
      </c>
    </row>
    <row r="2" spans="1:26" ht="26.45" customHeight="1" x14ac:dyDescent="0.3">
      <c r="U2" s="64">
        <f t="shared" si="0"/>
        <v>0</v>
      </c>
      <c r="V2" s="64">
        <f t="shared" si="1"/>
        <v>0</v>
      </c>
      <c r="W2" s="64">
        <f t="shared" si="2"/>
        <v>0</v>
      </c>
      <c r="X2" s="64">
        <f t="shared" si="3"/>
        <v>0</v>
      </c>
      <c r="Y2" s="64">
        <f t="shared" si="4"/>
        <v>0</v>
      </c>
      <c r="Z2" s="64">
        <f t="shared" si="5"/>
        <v>0</v>
      </c>
    </row>
    <row r="3" spans="1:26" s="72" customFormat="1" ht="30" x14ac:dyDescent="0.3">
      <c r="A3" s="68" t="s">
        <v>0</v>
      </c>
      <c r="B3" s="12"/>
      <c r="C3" s="69" t="s">
        <v>154</v>
      </c>
      <c r="D3" s="69" t="s">
        <v>52</v>
      </c>
      <c r="E3" s="70" t="str">
        <f>"Evolution "&amp;D3&amp;" - "&amp;C3</f>
        <v>Evolution Budget 2019 - Budget 2018</v>
      </c>
      <c r="F3" s="69" t="s">
        <v>79</v>
      </c>
      <c r="G3" s="70" t="str">
        <f>"Evolution "&amp;F3&amp;" - "&amp;D3</f>
        <v>Evolution Budget 2020 - Budget 2019</v>
      </c>
      <c r="H3" s="69" t="s">
        <v>86</v>
      </c>
      <c r="I3" s="70" t="str">
        <f>"Evolution "&amp;H3&amp;" - "&amp;F3</f>
        <v>Evolution Budget 2021 - Budget 2020</v>
      </c>
      <c r="J3" s="69" t="s">
        <v>87</v>
      </c>
      <c r="K3" s="70" t="str">
        <f>"Evolution "&amp;J3&amp;" - "&amp;H3</f>
        <v>Evolution Budget 2022 - Budget 2021</v>
      </c>
      <c r="L3" s="69" t="s">
        <v>88</v>
      </c>
      <c r="M3" s="70" t="str">
        <f>"Evolution "&amp;L3&amp;" - "&amp;J3</f>
        <v>Evolution Budget 2023 - Budget 2022</v>
      </c>
      <c r="N3" s="12"/>
      <c r="O3" s="71" t="s">
        <v>14</v>
      </c>
      <c r="P3" s="12"/>
      <c r="Q3" s="71" t="s">
        <v>17</v>
      </c>
      <c r="U3" s="64" t="str">
        <f t="shared" si="0"/>
        <v>Budget 2018</v>
      </c>
      <c r="V3" s="64" t="str">
        <f t="shared" si="1"/>
        <v>Budget 2019</v>
      </c>
      <c r="W3" s="64" t="str">
        <f t="shared" si="2"/>
        <v>Budget 2020</v>
      </c>
      <c r="X3" s="64" t="str">
        <f t="shared" si="3"/>
        <v>Budget 2021</v>
      </c>
      <c r="Y3" s="64" t="str">
        <f t="shared" si="4"/>
        <v>Budget 2022</v>
      </c>
      <c r="Z3" s="64" t="str">
        <f t="shared" si="5"/>
        <v>Budget 2023</v>
      </c>
    </row>
    <row r="4" spans="1:26" s="13" customFormat="1" ht="5.45" customHeight="1" x14ac:dyDescent="0.3">
      <c r="A4" s="14"/>
      <c r="B4" s="14"/>
      <c r="C4" s="15"/>
      <c r="D4" s="15"/>
      <c r="E4" s="15"/>
      <c r="F4" s="15"/>
      <c r="G4" s="15"/>
      <c r="H4" s="15"/>
      <c r="I4" s="15"/>
      <c r="J4" s="15"/>
      <c r="K4" s="15"/>
      <c r="L4" s="15"/>
      <c r="M4" s="15"/>
      <c r="N4" s="14"/>
      <c r="O4" s="15"/>
      <c r="P4" s="14"/>
      <c r="Q4" s="58"/>
      <c r="U4" s="64">
        <f t="shared" si="0"/>
        <v>0</v>
      </c>
      <c r="V4" s="64">
        <f t="shared" si="1"/>
        <v>0</v>
      </c>
      <c r="W4" s="64">
        <f t="shared" si="2"/>
        <v>0</v>
      </c>
      <c r="X4" s="64">
        <f t="shared" si="3"/>
        <v>0</v>
      </c>
      <c r="Y4" s="64">
        <f t="shared" si="4"/>
        <v>0</v>
      </c>
      <c r="Z4" s="64">
        <f t="shared" si="5"/>
        <v>0</v>
      </c>
    </row>
    <row r="5" spans="1:26" s="13" customFormat="1" ht="15" x14ac:dyDescent="0.3">
      <c r="A5" s="16" t="s">
        <v>15</v>
      </c>
      <c r="B5" s="12"/>
      <c r="C5" s="17"/>
      <c r="D5" s="17"/>
      <c r="E5" s="17"/>
      <c r="F5" s="17"/>
      <c r="G5" s="17"/>
      <c r="H5" s="17"/>
      <c r="I5" s="17"/>
      <c r="J5" s="17"/>
      <c r="K5" s="17"/>
      <c r="L5" s="17"/>
      <c r="M5" s="17"/>
      <c r="N5" s="12"/>
      <c r="O5" s="17"/>
      <c r="P5" s="12"/>
      <c r="Q5" s="59"/>
      <c r="U5" s="64">
        <f t="shared" si="0"/>
        <v>0</v>
      </c>
      <c r="V5" s="64">
        <f t="shared" si="1"/>
        <v>0</v>
      </c>
      <c r="W5" s="64">
        <f t="shared" si="2"/>
        <v>0</v>
      </c>
      <c r="X5" s="64">
        <f t="shared" si="3"/>
        <v>0</v>
      </c>
      <c r="Y5" s="64">
        <f t="shared" si="4"/>
        <v>0</v>
      </c>
      <c r="Z5" s="64">
        <f t="shared" si="5"/>
        <v>0</v>
      </c>
    </row>
    <row r="6" spans="1:26" s="13" customFormat="1" ht="8.4499999999999993" customHeight="1" x14ac:dyDescent="0.3">
      <c r="A6" s="14"/>
      <c r="B6" s="14"/>
      <c r="C6" s="15"/>
      <c r="D6" s="15"/>
      <c r="E6" s="15"/>
      <c r="F6" s="15"/>
      <c r="G6" s="15"/>
      <c r="H6" s="15"/>
      <c r="I6" s="15"/>
      <c r="J6" s="15"/>
      <c r="K6" s="15"/>
      <c r="L6" s="15"/>
      <c r="M6" s="15"/>
      <c r="N6" s="14"/>
      <c r="O6" s="14"/>
      <c r="P6" s="14"/>
      <c r="Q6" s="60"/>
      <c r="U6" s="64">
        <f t="shared" si="0"/>
        <v>0</v>
      </c>
      <c r="V6" s="64">
        <f t="shared" si="1"/>
        <v>0</v>
      </c>
      <c r="W6" s="64">
        <f t="shared" si="2"/>
        <v>0</v>
      </c>
      <c r="X6" s="64">
        <f t="shared" si="3"/>
        <v>0</v>
      </c>
      <c r="Y6" s="64">
        <f t="shared" si="4"/>
        <v>0</v>
      </c>
      <c r="Z6" s="64">
        <f t="shared" si="5"/>
        <v>0</v>
      </c>
    </row>
    <row r="7" spans="1:26" s="13" customFormat="1" ht="26.45" customHeight="1" x14ac:dyDescent="0.3">
      <c r="A7" s="14" t="s">
        <v>1</v>
      </c>
      <c r="B7" s="14"/>
      <c r="C7" s="106"/>
      <c r="D7" s="106"/>
      <c r="E7" s="19">
        <f t="shared" ref="E7:K12" si="6">D7-B7</f>
        <v>0</v>
      </c>
      <c r="F7" s="106"/>
      <c r="G7" s="19">
        <f t="shared" si="6"/>
        <v>0</v>
      </c>
      <c r="H7" s="106"/>
      <c r="I7" s="19">
        <f t="shared" si="6"/>
        <v>0</v>
      </c>
      <c r="J7" s="106"/>
      <c r="K7" s="19">
        <f t="shared" si="6"/>
        <v>0</v>
      </c>
      <c r="L7" s="106"/>
      <c r="M7" s="19">
        <f t="shared" ref="M7:M12" si="7">L7-J7</f>
        <v>0</v>
      </c>
      <c r="N7" s="14"/>
      <c r="O7" s="18"/>
      <c r="P7" s="14"/>
      <c r="Q7" s="61" t="s">
        <v>106</v>
      </c>
      <c r="U7" s="64">
        <f t="shared" si="0"/>
        <v>0</v>
      </c>
      <c r="V7" s="64">
        <f t="shared" si="1"/>
        <v>0</v>
      </c>
      <c r="W7" s="64">
        <f t="shared" si="2"/>
        <v>0</v>
      </c>
      <c r="X7" s="64">
        <f t="shared" si="3"/>
        <v>0</v>
      </c>
      <c r="Y7" s="64">
        <f t="shared" si="4"/>
        <v>0</v>
      </c>
      <c r="Z7" s="64">
        <f t="shared" si="5"/>
        <v>0</v>
      </c>
    </row>
    <row r="8" spans="1:26" s="13" customFormat="1" ht="26.45" customHeight="1" x14ac:dyDescent="0.3">
      <c r="A8" s="14" t="s">
        <v>2</v>
      </c>
      <c r="B8" s="14"/>
      <c r="C8" s="19">
        <f>C27</f>
        <v>0</v>
      </c>
      <c r="D8" s="19">
        <f>D27</f>
        <v>0</v>
      </c>
      <c r="E8" s="19">
        <f t="shared" si="6"/>
        <v>0</v>
      </c>
      <c r="F8" s="19">
        <f>F27</f>
        <v>0</v>
      </c>
      <c r="G8" s="19">
        <f t="shared" si="6"/>
        <v>0</v>
      </c>
      <c r="H8" s="19">
        <f>H27</f>
        <v>0</v>
      </c>
      <c r="I8" s="19">
        <f t="shared" si="6"/>
        <v>0</v>
      </c>
      <c r="J8" s="19">
        <f>J27</f>
        <v>0</v>
      </c>
      <c r="K8" s="19">
        <f t="shared" si="6"/>
        <v>0</v>
      </c>
      <c r="L8" s="19">
        <f>L27</f>
        <v>0</v>
      </c>
      <c r="M8" s="19">
        <f t="shared" si="7"/>
        <v>0</v>
      </c>
      <c r="N8" s="14"/>
      <c r="O8" s="18"/>
      <c r="P8" s="14"/>
      <c r="Q8" s="39"/>
      <c r="U8" s="64">
        <f t="shared" si="0"/>
        <v>0</v>
      </c>
      <c r="V8" s="64">
        <f t="shared" si="1"/>
        <v>0</v>
      </c>
      <c r="W8" s="64">
        <f t="shared" si="2"/>
        <v>0</v>
      </c>
      <c r="X8" s="64">
        <f t="shared" si="3"/>
        <v>0</v>
      </c>
      <c r="Y8" s="64">
        <f t="shared" si="4"/>
        <v>0</v>
      </c>
      <c r="Z8" s="64">
        <f t="shared" si="5"/>
        <v>0</v>
      </c>
    </row>
    <row r="9" spans="1:26" s="13" customFormat="1" ht="26.45" customHeight="1" x14ac:dyDescent="0.3">
      <c r="A9" s="14" t="s">
        <v>3</v>
      </c>
      <c r="B9" s="14"/>
      <c r="C9" s="106"/>
      <c r="D9" s="106"/>
      <c r="E9" s="19">
        <f t="shared" si="6"/>
        <v>0</v>
      </c>
      <c r="F9" s="106"/>
      <c r="G9" s="19">
        <f t="shared" si="6"/>
        <v>0</v>
      </c>
      <c r="H9" s="106"/>
      <c r="I9" s="19">
        <f t="shared" si="6"/>
        <v>0</v>
      </c>
      <c r="J9" s="106"/>
      <c r="K9" s="19">
        <f t="shared" si="6"/>
        <v>0</v>
      </c>
      <c r="L9" s="106"/>
      <c r="M9" s="19">
        <f t="shared" si="7"/>
        <v>0</v>
      </c>
      <c r="N9" s="14"/>
      <c r="O9" s="18"/>
      <c r="P9" s="14"/>
      <c r="Q9" s="62" t="s">
        <v>43</v>
      </c>
      <c r="U9" s="64">
        <f t="shared" si="0"/>
        <v>0</v>
      </c>
      <c r="V9" s="64">
        <f t="shared" si="1"/>
        <v>0</v>
      </c>
      <c r="W9" s="64">
        <f t="shared" si="2"/>
        <v>0</v>
      </c>
      <c r="X9" s="64">
        <f t="shared" si="3"/>
        <v>0</v>
      </c>
      <c r="Y9" s="64">
        <f t="shared" si="4"/>
        <v>0</v>
      </c>
      <c r="Z9" s="64">
        <f t="shared" si="5"/>
        <v>0</v>
      </c>
    </row>
    <row r="10" spans="1:26" s="13" customFormat="1" ht="26.45" customHeight="1" x14ac:dyDescent="0.3">
      <c r="A10" s="14" t="s">
        <v>151</v>
      </c>
      <c r="C10" s="19">
        <f>C35</f>
        <v>0</v>
      </c>
      <c r="D10" s="19">
        <f>D35</f>
        <v>0</v>
      </c>
      <c r="E10" s="19">
        <f t="shared" si="6"/>
        <v>0</v>
      </c>
      <c r="F10" s="19">
        <f t="shared" ref="F10:L10" si="8">F35</f>
        <v>0</v>
      </c>
      <c r="G10" s="19">
        <f t="shared" si="6"/>
        <v>0</v>
      </c>
      <c r="H10" s="19">
        <f t="shared" si="8"/>
        <v>0</v>
      </c>
      <c r="I10" s="19">
        <f t="shared" si="6"/>
        <v>0</v>
      </c>
      <c r="J10" s="19">
        <f t="shared" si="8"/>
        <v>0</v>
      </c>
      <c r="K10" s="19">
        <f t="shared" si="6"/>
        <v>0</v>
      </c>
      <c r="L10" s="19">
        <f t="shared" si="8"/>
        <v>0</v>
      </c>
      <c r="M10" s="19">
        <f t="shared" si="7"/>
        <v>0</v>
      </c>
      <c r="N10" s="14"/>
      <c r="O10" s="18"/>
      <c r="P10" s="14"/>
      <c r="Q10" s="39"/>
      <c r="U10" s="64">
        <f t="shared" si="0"/>
        <v>0</v>
      </c>
      <c r="V10" s="64">
        <f t="shared" si="1"/>
        <v>0</v>
      </c>
      <c r="W10" s="64">
        <f t="shared" si="2"/>
        <v>0</v>
      </c>
      <c r="X10" s="64">
        <f t="shared" si="3"/>
        <v>0</v>
      </c>
      <c r="Y10" s="64">
        <f t="shared" si="4"/>
        <v>0</v>
      </c>
      <c r="Z10" s="64">
        <f t="shared" si="5"/>
        <v>0</v>
      </c>
    </row>
    <row r="11" spans="1:26" s="13" customFormat="1" ht="26.45" customHeight="1" thickBot="1" x14ac:dyDescent="0.35">
      <c r="A11" s="14" t="s">
        <v>152</v>
      </c>
      <c r="C11" s="106"/>
      <c r="D11" s="106"/>
      <c r="E11" s="19">
        <f t="shared" si="6"/>
        <v>0</v>
      </c>
      <c r="F11" s="106"/>
      <c r="G11" s="19">
        <f t="shared" si="6"/>
        <v>0</v>
      </c>
      <c r="H11" s="106"/>
      <c r="I11" s="19">
        <f t="shared" si="6"/>
        <v>0</v>
      </c>
      <c r="J11" s="106"/>
      <c r="K11" s="19">
        <f t="shared" si="6"/>
        <v>0</v>
      </c>
      <c r="L11" s="106"/>
      <c r="M11" s="19">
        <f t="shared" si="7"/>
        <v>0</v>
      </c>
      <c r="N11" s="14"/>
      <c r="O11" s="18"/>
      <c r="P11" s="14"/>
      <c r="Q11" s="39"/>
      <c r="U11" s="64">
        <f t="shared" si="0"/>
        <v>0</v>
      </c>
      <c r="V11" s="64">
        <f t="shared" si="1"/>
        <v>0</v>
      </c>
      <c r="W11" s="64">
        <f t="shared" si="2"/>
        <v>0</v>
      </c>
      <c r="X11" s="64">
        <f t="shared" si="3"/>
        <v>0</v>
      </c>
      <c r="Y11" s="64">
        <f t="shared" si="4"/>
        <v>0</v>
      </c>
      <c r="Z11" s="64">
        <f t="shared" si="5"/>
        <v>0</v>
      </c>
    </row>
    <row r="12" spans="1:26" s="13" customFormat="1" ht="26.45" customHeight="1" thickBot="1" x14ac:dyDescent="0.35">
      <c r="A12" s="14" t="s">
        <v>153</v>
      </c>
      <c r="C12" s="106"/>
      <c r="D12" s="106"/>
      <c r="E12" s="19">
        <f t="shared" si="6"/>
        <v>0</v>
      </c>
      <c r="F12" s="106"/>
      <c r="G12" s="19">
        <f t="shared" si="6"/>
        <v>0</v>
      </c>
      <c r="H12" s="106"/>
      <c r="I12" s="19">
        <f t="shared" si="6"/>
        <v>0</v>
      </c>
      <c r="J12" s="106"/>
      <c r="K12" s="19">
        <f t="shared" si="6"/>
        <v>0</v>
      </c>
      <c r="L12" s="106"/>
      <c r="M12" s="19">
        <f t="shared" si="7"/>
        <v>0</v>
      </c>
      <c r="N12" s="14"/>
      <c r="O12" s="18"/>
      <c r="P12" s="14"/>
      <c r="Q12" s="46" t="s">
        <v>44</v>
      </c>
      <c r="U12" s="64">
        <f t="shared" si="0"/>
        <v>0</v>
      </c>
      <c r="V12" s="64">
        <f t="shared" si="1"/>
        <v>0</v>
      </c>
      <c r="W12" s="64">
        <f t="shared" si="2"/>
        <v>0</v>
      </c>
      <c r="X12" s="64">
        <f t="shared" si="3"/>
        <v>0</v>
      </c>
      <c r="Y12" s="64">
        <f t="shared" si="4"/>
        <v>0</v>
      </c>
      <c r="Z12" s="64">
        <f t="shared" si="5"/>
        <v>0</v>
      </c>
    </row>
    <row r="13" spans="1:26" s="13" customFormat="1" ht="5.45" customHeight="1" x14ac:dyDescent="0.3">
      <c r="A13" s="20"/>
      <c r="C13" s="21"/>
      <c r="D13" s="21"/>
      <c r="E13" s="21"/>
      <c r="F13" s="21"/>
      <c r="G13" s="21"/>
      <c r="H13" s="21"/>
      <c r="I13" s="21"/>
      <c r="J13" s="21"/>
      <c r="K13" s="21"/>
      <c r="L13" s="21"/>
      <c r="M13" s="21"/>
      <c r="N13" s="14"/>
      <c r="O13" s="18"/>
      <c r="P13" s="14"/>
      <c r="Q13" s="39"/>
      <c r="U13" s="64">
        <f t="shared" si="0"/>
        <v>0</v>
      </c>
      <c r="V13" s="64">
        <f t="shared" si="1"/>
        <v>0</v>
      </c>
      <c r="W13" s="64">
        <f t="shared" si="2"/>
        <v>0</v>
      </c>
      <c r="X13" s="64">
        <f t="shared" si="3"/>
        <v>0</v>
      </c>
      <c r="Y13" s="64">
        <f t="shared" si="4"/>
        <v>0</v>
      </c>
      <c r="Z13" s="64">
        <f t="shared" si="5"/>
        <v>0</v>
      </c>
    </row>
    <row r="14" spans="1:26" s="13" customFormat="1" ht="26.45" customHeight="1" x14ac:dyDescent="0.3">
      <c r="A14" s="22" t="s">
        <v>4</v>
      </c>
      <c r="C14" s="23">
        <f>SUM(C7:C12)</f>
        <v>0</v>
      </c>
      <c r="D14" s="23">
        <f t="shared" ref="D14:M14" si="9">SUM(D7:D12)</f>
        <v>0</v>
      </c>
      <c r="E14" s="23">
        <f t="shared" si="9"/>
        <v>0</v>
      </c>
      <c r="F14" s="23">
        <f t="shared" si="9"/>
        <v>0</v>
      </c>
      <c r="G14" s="23">
        <f t="shared" si="9"/>
        <v>0</v>
      </c>
      <c r="H14" s="23">
        <f t="shared" si="9"/>
        <v>0</v>
      </c>
      <c r="I14" s="23">
        <f t="shared" si="9"/>
        <v>0</v>
      </c>
      <c r="J14" s="23">
        <f t="shared" si="9"/>
        <v>0</v>
      </c>
      <c r="K14" s="23">
        <f t="shared" si="9"/>
        <v>0</v>
      </c>
      <c r="L14" s="23">
        <f t="shared" si="9"/>
        <v>0</v>
      </c>
      <c r="M14" s="23">
        <f t="shared" si="9"/>
        <v>0</v>
      </c>
      <c r="N14" s="14"/>
      <c r="O14" s="18"/>
      <c r="P14" s="14"/>
      <c r="Q14" s="39"/>
      <c r="U14" s="64">
        <f t="shared" si="0"/>
        <v>0</v>
      </c>
      <c r="V14" s="64">
        <f t="shared" si="1"/>
        <v>0</v>
      </c>
      <c r="W14" s="64">
        <f t="shared" si="2"/>
        <v>0</v>
      </c>
      <c r="X14" s="64">
        <f t="shared" si="3"/>
        <v>0</v>
      </c>
      <c r="Y14" s="64">
        <f t="shared" si="4"/>
        <v>0</v>
      </c>
      <c r="Z14" s="64">
        <f t="shared" si="5"/>
        <v>0</v>
      </c>
    </row>
    <row r="15" spans="1:26" s="13" customFormat="1" ht="26.45" customHeight="1" x14ac:dyDescent="0.3">
      <c r="A15" s="14"/>
      <c r="C15" s="15"/>
      <c r="D15" s="15"/>
      <c r="E15" s="15"/>
      <c r="F15" s="15"/>
      <c r="G15" s="15"/>
      <c r="H15" s="15"/>
      <c r="I15" s="15"/>
      <c r="J15" s="15"/>
      <c r="K15" s="15"/>
      <c r="L15" s="15"/>
      <c r="M15" s="15"/>
      <c r="N15" s="14"/>
      <c r="O15" s="15"/>
      <c r="P15" s="14"/>
      <c r="Q15" s="58"/>
      <c r="U15" s="64">
        <f t="shared" si="0"/>
        <v>0</v>
      </c>
      <c r="V15" s="64">
        <f t="shared" si="1"/>
        <v>0</v>
      </c>
      <c r="W15" s="64">
        <f t="shared" si="2"/>
        <v>0</v>
      </c>
      <c r="X15" s="64">
        <f t="shared" si="3"/>
        <v>0</v>
      </c>
      <c r="Y15" s="64">
        <f t="shared" si="4"/>
        <v>0</v>
      </c>
      <c r="Z15" s="64">
        <f t="shared" si="5"/>
        <v>0</v>
      </c>
    </row>
    <row r="16" spans="1:26" s="13" customFormat="1" ht="26.45" customHeight="1" x14ac:dyDescent="0.3">
      <c r="A16" s="17" t="s">
        <v>5</v>
      </c>
      <c r="C16" s="17"/>
      <c r="D16" s="17"/>
      <c r="E16" s="17"/>
      <c r="F16" s="17"/>
      <c r="G16" s="17"/>
      <c r="H16" s="17"/>
      <c r="I16" s="17"/>
      <c r="J16" s="17"/>
      <c r="K16" s="17"/>
      <c r="L16" s="17"/>
      <c r="M16" s="17"/>
      <c r="N16" s="12"/>
      <c r="O16" s="17"/>
      <c r="P16" s="12"/>
      <c r="Q16" s="59"/>
      <c r="U16" s="64">
        <f t="shared" si="0"/>
        <v>0</v>
      </c>
      <c r="V16" s="64">
        <f t="shared" si="1"/>
        <v>0</v>
      </c>
      <c r="W16" s="64">
        <f t="shared" si="2"/>
        <v>0</v>
      </c>
      <c r="X16" s="64">
        <f t="shared" si="3"/>
        <v>0</v>
      </c>
      <c r="Y16" s="64">
        <f t="shared" si="4"/>
        <v>0</v>
      </c>
      <c r="Z16" s="64">
        <f t="shared" si="5"/>
        <v>0</v>
      </c>
    </row>
    <row r="17" spans="1:26" s="13" customFormat="1" ht="5.45" customHeight="1" thickBot="1" x14ac:dyDescent="0.35">
      <c r="A17" s="14"/>
      <c r="C17" s="15"/>
      <c r="D17" s="15"/>
      <c r="E17" s="15"/>
      <c r="F17" s="15"/>
      <c r="G17" s="15"/>
      <c r="H17" s="15"/>
      <c r="I17" s="15"/>
      <c r="J17" s="15"/>
      <c r="K17" s="15"/>
      <c r="L17" s="15"/>
      <c r="M17" s="15"/>
      <c r="N17" s="14"/>
      <c r="O17" s="15"/>
      <c r="P17" s="14"/>
      <c r="Q17" s="58"/>
      <c r="U17" s="64">
        <f t="shared" si="0"/>
        <v>0</v>
      </c>
      <c r="V17" s="64">
        <f t="shared" si="1"/>
        <v>0</v>
      </c>
      <c r="W17" s="64">
        <f t="shared" si="2"/>
        <v>0</v>
      </c>
      <c r="X17" s="64">
        <f t="shared" si="3"/>
        <v>0</v>
      </c>
      <c r="Y17" s="64">
        <f t="shared" si="4"/>
        <v>0</v>
      </c>
      <c r="Z17" s="64">
        <f t="shared" si="5"/>
        <v>0</v>
      </c>
    </row>
    <row r="18" spans="1:26" s="13" customFormat="1" ht="26.45" customHeight="1" x14ac:dyDescent="0.3">
      <c r="A18" s="14" t="s">
        <v>6</v>
      </c>
      <c r="C18" s="106"/>
      <c r="D18" s="106"/>
      <c r="E18" s="19">
        <f t="shared" ref="E18:E25" si="10">D18-C18</f>
        <v>0</v>
      </c>
      <c r="F18" s="106"/>
      <c r="G18" s="19">
        <f t="shared" ref="G18:G25" si="11">F18-E18</f>
        <v>0</v>
      </c>
      <c r="H18" s="106"/>
      <c r="I18" s="19">
        <f t="shared" ref="I18:I25" si="12">H18-G18</f>
        <v>0</v>
      </c>
      <c r="J18" s="106"/>
      <c r="K18" s="19">
        <f t="shared" ref="K18:K25" si="13">J18-I18</f>
        <v>0</v>
      </c>
      <c r="L18" s="106"/>
      <c r="M18" s="19">
        <f t="shared" ref="M18:M25" si="14">L18-K18</f>
        <v>0</v>
      </c>
      <c r="N18" s="14"/>
      <c r="O18" s="18"/>
      <c r="P18" s="14"/>
      <c r="Q18" s="308" t="s">
        <v>44</v>
      </c>
      <c r="U18" s="77">
        <f t="shared" si="0"/>
        <v>0</v>
      </c>
      <c r="V18" s="77">
        <f t="shared" si="1"/>
        <v>0</v>
      </c>
      <c r="W18" s="77">
        <f t="shared" si="2"/>
        <v>0</v>
      </c>
      <c r="X18" s="77">
        <f t="shared" si="3"/>
        <v>0</v>
      </c>
      <c r="Y18" s="77">
        <f t="shared" si="4"/>
        <v>0</v>
      </c>
      <c r="Z18" s="77">
        <f t="shared" si="5"/>
        <v>0</v>
      </c>
    </row>
    <row r="19" spans="1:26" s="13" customFormat="1" ht="26.45" customHeight="1" x14ac:dyDescent="0.3">
      <c r="A19" s="14" t="s">
        <v>7</v>
      </c>
      <c r="C19" s="106"/>
      <c r="D19" s="106"/>
      <c r="E19" s="19">
        <f t="shared" si="10"/>
        <v>0</v>
      </c>
      <c r="F19" s="106"/>
      <c r="G19" s="19">
        <f t="shared" si="11"/>
        <v>0</v>
      </c>
      <c r="H19" s="106"/>
      <c r="I19" s="19">
        <f t="shared" si="12"/>
        <v>0</v>
      </c>
      <c r="J19" s="106"/>
      <c r="K19" s="19">
        <f t="shared" si="13"/>
        <v>0</v>
      </c>
      <c r="L19" s="106"/>
      <c r="M19" s="19">
        <f t="shared" si="14"/>
        <v>0</v>
      </c>
      <c r="N19" s="14"/>
      <c r="O19" s="18"/>
      <c r="P19" s="14"/>
      <c r="Q19" s="309"/>
      <c r="U19" s="64">
        <f t="shared" si="0"/>
        <v>0</v>
      </c>
      <c r="V19" s="64">
        <f t="shared" si="1"/>
        <v>0</v>
      </c>
      <c r="W19" s="64">
        <f t="shared" si="2"/>
        <v>0</v>
      </c>
      <c r="X19" s="64">
        <f t="shared" si="3"/>
        <v>0</v>
      </c>
      <c r="Y19" s="64">
        <f t="shared" si="4"/>
        <v>0</v>
      </c>
      <c r="Z19" s="64">
        <f t="shared" si="5"/>
        <v>0</v>
      </c>
    </row>
    <row r="20" spans="1:26" s="13" customFormat="1" ht="26.45" customHeight="1" x14ac:dyDescent="0.3">
      <c r="A20" s="14" t="s">
        <v>156</v>
      </c>
      <c r="C20" s="106"/>
      <c r="D20" s="106"/>
      <c r="E20" s="19">
        <f t="shared" si="10"/>
        <v>0</v>
      </c>
      <c r="F20" s="106"/>
      <c r="G20" s="19">
        <f t="shared" si="11"/>
        <v>0</v>
      </c>
      <c r="H20" s="106"/>
      <c r="I20" s="19">
        <f t="shared" si="12"/>
        <v>0</v>
      </c>
      <c r="J20" s="106"/>
      <c r="K20" s="19">
        <f t="shared" si="13"/>
        <v>0</v>
      </c>
      <c r="L20" s="106"/>
      <c r="M20" s="19">
        <f t="shared" si="14"/>
        <v>0</v>
      </c>
      <c r="N20" s="14"/>
      <c r="O20" s="18"/>
      <c r="P20" s="14"/>
      <c r="Q20" s="309"/>
      <c r="U20" s="64">
        <f t="shared" si="0"/>
        <v>0</v>
      </c>
      <c r="V20" s="64">
        <f>D20</f>
        <v>0</v>
      </c>
      <c r="W20" s="64">
        <f>F20</f>
        <v>0</v>
      </c>
      <c r="X20" s="64">
        <f>H20</f>
        <v>0</v>
      </c>
      <c r="Y20" s="64">
        <f>J20</f>
        <v>0</v>
      </c>
      <c r="Z20" s="64">
        <f>L20</f>
        <v>0</v>
      </c>
    </row>
    <row r="21" spans="1:26" s="13" customFormat="1" ht="26.45" customHeight="1" x14ac:dyDescent="0.3">
      <c r="A21" s="24" t="s">
        <v>155</v>
      </c>
      <c r="C21" s="106"/>
      <c r="D21" s="106"/>
      <c r="E21" s="19">
        <f t="shared" si="10"/>
        <v>0</v>
      </c>
      <c r="F21" s="106"/>
      <c r="G21" s="19">
        <f t="shared" si="11"/>
        <v>0</v>
      </c>
      <c r="H21" s="106"/>
      <c r="I21" s="19">
        <f t="shared" si="12"/>
        <v>0</v>
      </c>
      <c r="J21" s="106"/>
      <c r="K21" s="19">
        <f t="shared" si="13"/>
        <v>0</v>
      </c>
      <c r="L21" s="106"/>
      <c r="M21" s="19">
        <f t="shared" si="14"/>
        <v>0</v>
      </c>
      <c r="N21" s="14"/>
      <c r="O21" s="18"/>
      <c r="P21" s="14"/>
      <c r="Q21" s="309"/>
      <c r="U21" s="64">
        <f t="shared" si="0"/>
        <v>0</v>
      </c>
      <c r="V21" s="64">
        <f>D21</f>
        <v>0</v>
      </c>
      <c r="W21" s="64">
        <f>F21</f>
        <v>0</v>
      </c>
      <c r="X21" s="64">
        <f>H21</f>
        <v>0</v>
      </c>
      <c r="Y21" s="64">
        <f>J21</f>
        <v>0</v>
      </c>
      <c r="Z21" s="64">
        <f>L21</f>
        <v>0</v>
      </c>
    </row>
    <row r="22" spans="1:26" s="13" customFormat="1" ht="26.45" customHeight="1" x14ac:dyDescent="0.3">
      <c r="A22" s="14" t="s">
        <v>225</v>
      </c>
      <c r="C22" s="106"/>
      <c r="D22" s="106"/>
      <c r="E22" s="19">
        <f t="shared" si="10"/>
        <v>0</v>
      </c>
      <c r="F22" s="106"/>
      <c r="G22" s="19">
        <f t="shared" si="11"/>
        <v>0</v>
      </c>
      <c r="H22" s="106"/>
      <c r="I22" s="19">
        <f t="shared" si="12"/>
        <v>0</v>
      </c>
      <c r="J22" s="106"/>
      <c r="K22" s="19">
        <f t="shared" si="13"/>
        <v>0</v>
      </c>
      <c r="L22" s="106"/>
      <c r="M22" s="19">
        <f t="shared" si="14"/>
        <v>0</v>
      </c>
      <c r="N22" s="14"/>
      <c r="O22" s="18"/>
      <c r="P22" s="14"/>
      <c r="Q22" s="309"/>
      <c r="U22" s="64">
        <f t="shared" si="0"/>
        <v>0</v>
      </c>
      <c r="V22" s="64">
        <f t="shared" si="1"/>
        <v>0</v>
      </c>
      <c r="W22" s="64">
        <f t="shared" si="2"/>
        <v>0</v>
      </c>
      <c r="X22" s="64">
        <f t="shared" si="3"/>
        <v>0</v>
      </c>
      <c r="Y22" s="64">
        <f t="shared" si="4"/>
        <v>0</v>
      </c>
      <c r="Z22" s="64">
        <f t="shared" si="5"/>
        <v>0</v>
      </c>
    </row>
    <row r="23" spans="1:26" s="13" customFormat="1" ht="26.45" customHeight="1" x14ac:dyDescent="0.3">
      <c r="A23" s="95" t="s">
        <v>226</v>
      </c>
      <c r="C23" s="106"/>
      <c r="D23" s="106"/>
      <c r="E23" s="19">
        <f t="shared" si="10"/>
        <v>0</v>
      </c>
      <c r="F23" s="106"/>
      <c r="G23" s="19">
        <f t="shared" si="11"/>
        <v>0</v>
      </c>
      <c r="H23" s="106"/>
      <c r="I23" s="19">
        <f t="shared" si="12"/>
        <v>0</v>
      </c>
      <c r="J23" s="106"/>
      <c r="K23" s="19">
        <f t="shared" si="13"/>
        <v>0</v>
      </c>
      <c r="L23" s="106"/>
      <c r="M23" s="19">
        <f t="shared" si="14"/>
        <v>0</v>
      </c>
      <c r="N23" s="14"/>
      <c r="O23" s="18"/>
      <c r="P23" s="14"/>
      <c r="Q23" s="309"/>
      <c r="U23" s="64">
        <f t="shared" si="0"/>
        <v>0</v>
      </c>
      <c r="V23" s="64">
        <f t="shared" si="1"/>
        <v>0</v>
      </c>
      <c r="W23" s="64">
        <f t="shared" si="2"/>
        <v>0</v>
      </c>
      <c r="X23" s="64">
        <f t="shared" si="3"/>
        <v>0</v>
      </c>
      <c r="Y23" s="64">
        <f t="shared" si="4"/>
        <v>0</v>
      </c>
      <c r="Z23" s="64">
        <f t="shared" si="5"/>
        <v>0</v>
      </c>
    </row>
    <row r="24" spans="1:26" s="13" customFormat="1" ht="26.45" customHeight="1" x14ac:dyDescent="0.3">
      <c r="A24" s="95" t="s">
        <v>227</v>
      </c>
      <c r="C24" s="106"/>
      <c r="D24" s="106"/>
      <c r="E24" s="19">
        <f t="shared" si="10"/>
        <v>0</v>
      </c>
      <c r="F24" s="106"/>
      <c r="G24" s="19">
        <f t="shared" si="11"/>
        <v>0</v>
      </c>
      <c r="H24" s="106"/>
      <c r="I24" s="19">
        <f t="shared" si="12"/>
        <v>0</v>
      </c>
      <c r="J24" s="106"/>
      <c r="K24" s="19">
        <f t="shared" si="13"/>
        <v>0</v>
      </c>
      <c r="L24" s="106"/>
      <c r="M24" s="19">
        <f t="shared" si="14"/>
        <v>0</v>
      </c>
      <c r="N24" s="14"/>
      <c r="O24" s="18"/>
      <c r="P24" s="14"/>
      <c r="Q24" s="309"/>
      <c r="U24" s="64">
        <f t="shared" si="0"/>
        <v>0</v>
      </c>
      <c r="V24" s="64">
        <f t="shared" si="1"/>
        <v>0</v>
      </c>
      <c r="W24" s="64">
        <f t="shared" si="2"/>
        <v>0</v>
      </c>
      <c r="X24" s="64">
        <f t="shared" si="3"/>
        <v>0</v>
      </c>
      <c r="Y24" s="64">
        <f t="shared" si="4"/>
        <v>0</v>
      </c>
      <c r="Z24" s="64">
        <f t="shared" si="5"/>
        <v>0</v>
      </c>
    </row>
    <row r="25" spans="1:26" s="13" customFormat="1" ht="26.45" customHeight="1" thickBot="1" x14ac:dyDescent="0.35">
      <c r="A25" s="24" t="s">
        <v>228</v>
      </c>
      <c r="C25" s="106"/>
      <c r="D25" s="106"/>
      <c r="E25" s="19">
        <f t="shared" si="10"/>
        <v>0</v>
      </c>
      <c r="F25" s="106"/>
      <c r="G25" s="19">
        <f t="shared" si="11"/>
        <v>0</v>
      </c>
      <c r="H25" s="106"/>
      <c r="I25" s="19">
        <f t="shared" si="12"/>
        <v>0</v>
      </c>
      <c r="J25" s="106"/>
      <c r="K25" s="19">
        <f t="shared" si="13"/>
        <v>0</v>
      </c>
      <c r="L25" s="106"/>
      <c r="M25" s="19">
        <f t="shared" si="14"/>
        <v>0</v>
      </c>
      <c r="N25" s="14"/>
      <c r="O25" s="18"/>
      <c r="P25" s="14"/>
      <c r="Q25" s="310"/>
      <c r="U25" s="64">
        <f t="shared" si="0"/>
        <v>0</v>
      </c>
      <c r="V25" s="64">
        <f>D25</f>
        <v>0</v>
      </c>
      <c r="W25" s="64">
        <f>F25</f>
        <v>0</v>
      </c>
      <c r="X25" s="64">
        <f>H25</f>
        <v>0</v>
      </c>
      <c r="Y25" s="64">
        <f>J25</f>
        <v>0</v>
      </c>
      <c r="Z25" s="64">
        <f>L25</f>
        <v>0</v>
      </c>
    </row>
    <row r="26" spans="1:26" s="13" customFormat="1" ht="5.45" customHeight="1" x14ac:dyDescent="0.3">
      <c r="A26" s="20"/>
      <c r="C26" s="21"/>
      <c r="D26" s="21"/>
      <c r="E26" s="21"/>
      <c r="F26" s="21"/>
      <c r="G26" s="21"/>
      <c r="H26" s="21"/>
      <c r="I26" s="21"/>
      <c r="J26" s="21"/>
      <c r="K26" s="21"/>
      <c r="L26" s="21"/>
      <c r="M26" s="21"/>
      <c r="N26" s="14"/>
      <c r="O26" s="18"/>
      <c r="P26" s="14"/>
      <c r="Q26" s="18"/>
      <c r="U26" s="64">
        <f t="shared" si="0"/>
        <v>0</v>
      </c>
      <c r="V26" s="64">
        <f t="shared" si="1"/>
        <v>0</v>
      </c>
      <c r="W26" s="64">
        <f t="shared" si="2"/>
        <v>0</v>
      </c>
      <c r="X26" s="64">
        <f t="shared" si="3"/>
        <v>0</v>
      </c>
      <c r="Y26" s="64">
        <f t="shared" si="4"/>
        <v>0</v>
      </c>
      <c r="Z26" s="64">
        <f t="shared" si="5"/>
        <v>0</v>
      </c>
    </row>
    <row r="27" spans="1:26" s="13" customFormat="1" ht="26.45" customHeight="1" x14ac:dyDescent="0.3">
      <c r="A27" s="22" t="s">
        <v>9</v>
      </c>
      <c r="C27" s="23">
        <f t="shared" ref="C27:M27" si="15">SUM(C18:C25)</f>
        <v>0</v>
      </c>
      <c r="D27" s="23">
        <f t="shared" si="15"/>
        <v>0</v>
      </c>
      <c r="E27" s="23">
        <f t="shared" si="15"/>
        <v>0</v>
      </c>
      <c r="F27" s="23">
        <f t="shared" si="15"/>
        <v>0</v>
      </c>
      <c r="G27" s="23">
        <f t="shared" si="15"/>
        <v>0</v>
      </c>
      <c r="H27" s="23">
        <f t="shared" si="15"/>
        <v>0</v>
      </c>
      <c r="I27" s="23">
        <f t="shared" si="15"/>
        <v>0</v>
      </c>
      <c r="J27" s="23">
        <f t="shared" si="15"/>
        <v>0</v>
      </c>
      <c r="K27" s="23">
        <f t="shared" si="15"/>
        <v>0</v>
      </c>
      <c r="L27" s="23">
        <f t="shared" si="15"/>
        <v>0</v>
      </c>
      <c r="M27" s="23">
        <f t="shared" si="15"/>
        <v>0</v>
      </c>
      <c r="N27" s="14"/>
      <c r="O27" s="18"/>
      <c r="P27" s="14"/>
      <c r="Q27" s="39"/>
      <c r="U27" s="64">
        <f t="shared" si="0"/>
        <v>0</v>
      </c>
      <c r="V27" s="64">
        <f t="shared" si="1"/>
        <v>0</v>
      </c>
      <c r="W27" s="64">
        <f t="shared" si="2"/>
        <v>0</v>
      </c>
      <c r="X27" s="64">
        <f t="shared" si="3"/>
        <v>0</v>
      </c>
      <c r="Y27" s="64">
        <f t="shared" si="4"/>
        <v>0</v>
      </c>
      <c r="Z27" s="64">
        <f t="shared" si="5"/>
        <v>0</v>
      </c>
    </row>
    <row r="28" spans="1:26" s="13" customFormat="1" ht="26.45" customHeight="1" x14ac:dyDescent="0.3">
      <c r="A28" s="14"/>
      <c r="C28" s="14"/>
      <c r="D28" s="14"/>
      <c r="E28" s="14"/>
      <c r="F28" s="14"/>
      <c r="G28" s="14"/>
      <c r="H28" s="14"/>
      <c r="I28" s="14"/>
      <c r="J28" s="14"/>
      <c r="K28" s="14"/>
      <c r="L28" s="14"/>
      <c r="M28" s="14"/>
      <c r="N28" s="14"/>
      <c r="O28" s="14"/>
      <c r="P28" s="14"/>
      <c r="Q28" s="60"/>
      <c r="U28" s="64">
        <f t="shared" si="0"/>
        <v>0</v>
      </c>
      <c r="V28" s="64">
        <f t="shared" si="1"/>
        <v>0</v>
      </c>
      <c r="W28" s="64">
        <f t="shared" si="2"/>
        <v>0</v>
      </c>
      <c r="X28" s="64">
        <f t="shared" si="3"/>
        <v>0</v>
      </c>
      <c r="Y28" s="64">
        <f t="shared" si="4"/>
        <v>0</v>
      </c>
      <c r="Z28" s="64">
        <f t="shared" si="5"/>
        <v>0</v>
      </c>
    </row>
    <row r="29" spans="1:26" s="13" customFormat="1" ht="26.45" customHeight="1" x14ac:dyDescent="0.3">
      <c r="A29" s="17" t="s">
        <v>10</v>
      </c>
      <c r="C29" s="17"/>
      <c r="D29" s="17"/>
      <c r="E29" s="17"/>
      <c r="F29" s="17"/>
      <c r="G29" s="17"/>
      <c r="H29" s="17"/>
      <c r="I29" s="17"/>
      <c r="J29" s="17"/>
      <c r="K29" s="17"/>
      <c r="L29" s="17"/>
      <c r="M29" s="17"/>
      <c r="N29" s="12"/>
      <c r="O29" s="17"/>
      <c r="P29" s="12"/>
      <c r="Q29" s="59"/>
      <c r="U29" s="64">
        <f t="shared" si="0"/>
        <v>0</v>
      </c>
      <c r="V29" s="64">
        <f t="shared" si="1"/>
        <v>0</v>
      </c>
      <c r="W29" s="64">
        <f t="shared" si="2"/>
        <v>0</v>
      </c>
      <c r="X29" s="64">
        <f t="shared" si="3"/>
        <v>0</v>
      </c>
      <c r="Y29" s="64">
        <f t="shared" si="4"/>
        <v>0</v>
      </c>
      <c r="Z29" s="64">
        <f t="shared" si="5"/>
        <v>0</v>
      </c>
    </row>
    <row r="30" spans="1:26" s="13" customFormat="1" ht="5.45" customHeight="1" x14ac:dyDescent="0.3">
      <c r="A30" s="14"/>
      <c r="C30" s="15"/>
      <c r="D30" s="15"/>
      <c r="E30" s="15"/>
      <c r="F30" s="15"/>
      <c r="G30" s="15"/>
      <c r="H30" s="15"/>
      <c r="I30" s="15"/>
      <c r="J30" s="15"/>
      <c r="K30" s="15"/>
      <c r="L30" s="15"/>
      <c r="M30" s="15"/>
      <c r="N30" s="14"/>
      <c r="O30" s="15"/>
      <c r="P30" s="14"/>
      <c r="Q30" s="58"/>
      <c r="U30" s="64">
        <f t="shared" si="0"/>
        <v>0</v>
      </c>
      <c r="V30" s="64">
        <f t="shared" si="1"/>
        <v>0</v>
      </c>
      <c r="W30" s="64">
        <f t="shared" si="2"/>
        <v>0</v>
      </c>
      <c r="X30" s="64">
        <f t="shared" si="3"/>
        <v>0</v>
      </c>
      <c r="Y30" s="64">
        <f t="shared" si="4"/>
        <v>0</v>
      </c>
      <c r="Z30" s="64">
        <f t="shared" si="5"/>
        <v>0</v>
      </c>
    </row>
    <row r="31" spans="1:26" s="13" customFormat="1" ht="26.45" customHeight="1" x14ac:dyDescent="0.3">
      <c r="A31" s="14" t="s">
        <v>11</v>
      </c>
      <c r="C31" s="106"/>
      <c r="D31" s="106"/>
      <c r="E31" s="19">
        <f>D31-C31</f>
        <v>0</v>
      </c>
      <c r="F31" s="106"/>
      <c r="G31" s="19">
        <f>F31-E31</f>
        <v>0</v>
      </c>
      <c r="H31" s="106"/>
      <c r="I31" s="19">
        <f>H31-G31</f>
        <v>0</v>
      </c>
      <c r="J31" s="106"/>
      <c r="K31" s="19">
        <f>J31-I31</f>
        <v>0</v>
      </c>
      <c r="L31" s="106"/>
      <c r="M31" s="19">
        <f>L31-K31</f>
        <v>0</v>
      </c>
      <c r="N31" s="14"/>
      <c r="O31" s="18"/>
      <c r="P31" s="14"/>
      <c r="Q31" s="61" t="s">
        <v>150</v>
      </c>
      <c r="U31" s="64">
        <f t="shared" si="0"/>
        <v>0</v>
      </c>
      <c r="V31" s="64">
        <f t="shared" si="1"/>
        <v>0</v>
      </c>
      <c r="W31" s="64">
        <f t="shared" si="2"/>
        <v>0</v>
      </c>
      <c r="X31" s="64">
        <f t="shared" si="3"/>
        <v>0</v>
      </c>
      <c r="Y31" s="64">
        <f t="shared" si="4"/>
        <v>0</v>
      </c>
      <c r="Z31" s="64">
        <f t="shared" si="5"/>
        <v>0</v>
      </c>
    </row>
    <row r="32" spans="1:26" s="13" customFormat="1" ht="26.45" customHeight="1" x14ac:dyDescent="0.3">
      <c r="A32" s="14" t="s">
        <v>12</v>
      </c>
      <c r="C32" s="106"/>
      <c r="D32" s="106"/>
      <c r="E32" s="19">
        <f>D32-C32</f>
        <v>0</v>
      </c>
      <c r="F32" s="106"/>
      <c r="G32" s="19">
        <f>F32-E32</f>
        <v>0</v>
      </c>
      <c r="H32" s="106"/>
      <c r="I32" s="19">
        <f>H32-G32</f>
        <v>0</v>
      </c>
      <c r="J32" s="106"/>
      <c r="K32" s="19">
        <f>J32-I32</f>
        <v>0</v>
      </c>
      <c r="L32" s="106"/>
      <c r="M32" s="19">
        <f>L32-K32</f>
        <v>0</v>
      </c>
      <c r="N32" s="14"/>
      <c r="O32" s="18"/>
      <c r="P32" s="14"/>
      <c r="Q32" s="61" t="s">
        <v>150</v>
      </c>
      <c r="U32" s="64">
        <f t="shared" si="0"/>
        <v>0</v>
      </c>
      <c r="V32" s="64">
        <f t="shared" si="1"/>
        <v>0</v>
      </c>
      <c r="W32" s="64">
        <f t="shared" si="2"/>
        <v>0</v>
      </c>
      <c r="X32" s="64">
        <f t="shared" si="3"/>
        <v>0</v>
      </c>
      <c r="Y32" s="64">
        <f t="shared" si="4"/>
        <v>0</v>
      </c>
      <c r="Z32" s="64">
        <f t="shared" si="5"/>
        <v>0</v>
      </c>
    </row>
    <row r="33" spans="1:26" s="13" customFormat="1" ht="26.45" customHeight="1" x14ac:dyDescent="0.3">
      <c r="A33" s="24" t="s">
        <v>13</v>
      </c>
      <c r="C33" s="106"/>
      <c r="D33" s="106"/>
      <c r="E33" s="19">
        <f>D33-C33</f>
        <v>0</v>
      </c>
      <c r="F33" s="106"/>
      <c r="G33" s="19">
        <f>F33-E33</f>
        <v>0</v>
      </c>
      <c r="H33" s="106"/>
      <c r="I33" s="19">
        <f>H33-G33</f>
        <v>0</v>
      </c>
      <c r="J33" s="106"/>
      <c r="K33" s="19">
        <f>J33-I33</f>
        <v>0</v>
      </c>
      <c r="L33" s="106"/>
      <c r="M33" s="19">
        <f>L33-K33</f>
        <v>0</v>
      </c>
      <c r="N33" s="14"/>
      <c r="O33" s="18"/>
      <c r="P33" s="14"/>
      <c r="Q33" s="39"/>
      <c r="U33" s="64">
        <f t="shared" si="0"/>
        <v>0</v>
      </c>
      <c r="V33" s="64">
        <f t="shared" si="1"/>
        <v>0</v>
      </c>
      <c r="W33" s="64">
        <f t="shared" si="2"/>
        <v>0</v>
      </c>
      <c r="X33" s="64">
        <f t="shared" si="3"/>
        <v>0</v>
      </c>
      <c r="Y33" s="64">
        <f t="shared" si="4"/>
        <v>0</v>
      </c>
      <c r="Z33" s="64">
        <f t="shared" si="5"/>
        <v>0</v>
      </c>
    </row>
    <row r="34" spans="1:26" s="13" customFormat="1" ht="5.45" customHeight="1" x14ac:dyDescent="0.3">
      <c r="A34" s="20"/>
      <c r="C34" s="21"/>
      <c r="D34" s="21"/>
      <c r="E34" s="21"/>
      <c r="F34" s="21"/>
      <c r="G34" s="21"/>
      <c r="H34" s="21"/>
      <c r="I34" s="21"/>
      <c r="J34" s="21"/>
      <c r="K34" s="21"/>
      <c r="L34" s="21"/>
      <c r="M34" s="21"/>
      <c r="N34" s="14"/>
      <c r="O34" s="18"/>
      <c r="P34" s="14"/>
      <c r="Q34" s="39"/>
      <c r="U34" s="64">
        <f t="shared" si="0"/>
        <v>0</v>
      </c>
      <c r="V34" s="64">
        <f t="shared" si="1"/>
        <v>0</v>
      </c>
      <c r="W34" s="64">
        <f t="shared" si="2"/>
        <v>0</v>
      </c>
      <c r="X34" s="64">
        <f t="shared" si="3"/>
        <v>0</v>
      </c>
      <c r="Y34" s="64">
        <f t="shared" si="4"/>
        <v>0</v>
      </c>
      <c r="Z34" s="64">
        <f t="shared" si="5"/>
        <v>0</v>
      </c>
    </row>
    <row r="35" spans="1:26" s="13" customFormat="1" ht="26.45" customHeight="1" x14ac:dyDescent="0.3">
      <c r="A35" s="22" t="s">
        <v>9</v>
      </c>
      <c r="C35" s="23">
        <f>SUM(C31:C33)</f>
        <v>0</v>
      </c>
      <c r="D35" s="23">
        <f t="shared" ref="D35:M35" si="16">SUM(D31:D33)</f>
        <v>0</v>
      </c>
      <c r="E35" s="23">
        <f t="shared" si="16"/>
        <v>0</v>
      </c>
      <c r="F35" s="23">
        <f t="shared" si="16"/>
        <v>0</v>
      </c>
      <c r="G35" s="23">
        <f t="shared" si="16"/>
        <v>0</v>
      </c>
      <c r="H35" s="23">
        <f t="shared" si="16"/>
        <v>0</v>
      </c>
      <c r="I35" s="23">
        <f t="shared" si="16"/>
        <v>0</v>
      </c>
      <c r="J35" s="23">
        <f t="shared" si="16"/>
        <v>0</v>
      </c>
      <c r="K35" s="23">
        <f t="shared" si="16"/>
        <v>0</v>
      </c>
      <c r="L35" s="23">
        <f t="shared" si="16"/>
        <v>0</v>
      </c>
      <c r="M35" s="23">
        <f t="shared" si="16"/>
        <v>0</v>
      </c>
      <c r="N35" s="14"/>
      <c r="O35" s="18"/>
      <c r="P35" s="14"/>
      <c r="Q35" s="39"/>
      <c r="U35" s="64">
        <f t="shared" si="0"/>
        <v>0</v>
      </c>
      <c r="V35" s="64">
        <f t="shared" si="1"/>
        <v>0</v>
      </c>
      <c r="W35" s="64">
        <f t="shared" si="2"/>
        <v>0</v>
      </c>
      <c r="X35" s="64">
        <f t="shared" si="3"/>
        <v>0</v>
      </c>
      <c r="Y35" s="64">
        <f t="shared" si="4"/>
        <v>0</v>
      </c>
      <c r="Z35" s="64">
        <f t="shared" si="5"/>
        <v>0</v>
      </c>
    </row>
    <row r="36" spans="1:26" s="13" customFormat="1" ht="26.45" customHeight="1" thickBot="1" x14ac:dyDescent="0.35">
      <c r="Q36" s="39"/>
      <c r="U36" s="65"/>
      <c r="V36" s="65"/>
      <c r="W36" s="65"/>
      <c r="X36" s="65"/>
      <c r="Y36" s="65"/>
      <c r="Z36" s="65"/>
    </row>
    <row r="37" spans="1:26" s="13" customFormat="1" ht="26.45" customHeight="1" thickBot="1" x14ac:dyDescent="0.35">
      <c r="A37" s="45" t="s">
        <v>44</v>
      </c>
      <c r="B37" s="55" t="s">
        <v>188</v>
      </c>
      <c r="C37" s="33"/>
      <c r="D37" s="33"/>
      <c r="E37" s="33"/>
      <c r="G37" s="33"/>
      <c r="I37" s="33"/>
      <c r="K37" s="33"/>
      <c r="M37" s="33"/>
      <c r="Q37" s="39"/>
      <c r="U37" s="66"/>
      <c r="V37" s="66"/>
      <c r="W37" s="65"/>
      <c r="X37" s="65"/>
      <c r="Y37" s="65"/>
      <c r="Z37" s="65"/>
    </row>
    <row r="38" spans="1:26" s="13" customFormat="1" ht="26.45" customHeight="1" x14ac:dyDescent="0.3">
      <c r="Q38" s="39"/>
      <c r="U38" s="65"/>
      <c r="V38" s="65"/>
      <c r="W38" s="65"/>
      <c r="X38" s="65"/>
      <c r="Y38" s="65"/>
      <c r="Z38" s="65"/>
    </row>
    <row r="39" spans="1:26" s="13" customFormat="1" ht="26.45" customHeight="1" x14ac:dyDescent="0.3">
      <c r="Q39" s="39"/>
      <c r="U39" s="65"/>
      <c r="V39" s="65"/>
      <c r="W39" s="65"/>
      <c r="X39" s="65"/>
      <c r="Y39" s="65"/>
      <c r="Z39" s="65"/>
    </row>
    <row r="40" spans="1:26" s="13" customFormat="1" ht="26.45" customHeight="1" x14ac:dyDescent="0.3">
      <c r="Q40" s="39"/>
      <c r="U40" s="65"/>
      <c r="V40" s="65"/>
      <c r="W40" s="65"/>
      <c r="X40" s="65"/>
      <c r="Y40" s="65"/>
      <c r="Z40" s="65"/>
    </row>
    <row r="41" spans="1:26" s="13" customFormat="1" ht="26.45" customHeight="1" x14ac:dyDescent="0.3">
      <c r="Q41" s="39"/>
      <c r="U41" s="65"/>
      <c r="V41" s="65"/>
      <c r="W41" s="65"/>
      <c r="X41" s="65"/>
      <c r="Y41" s="65"/>
      <c r="Z41" s="65"/>
    </row>
    <row r="42" spans="1:26" s="13" customFormat="1" ht="26.45" customHeight="1" x14ac:dyDescent="0.3">
      <c r="Q42" s="39"/>
      <c r="U42" s="65"/>
      <c r="V42" s="65"/>
      <c r="W42" s="65"/>
      <c r="X42" s="65"/>
      <c r="Y42" s="65"/>
      <c r="Z42" s="65"/>
    </row>
    <row r="43" spans="1:26" s="13" customFormat="1" ht="26.45" customHeight="1" x14ac:dyDescent="0.3">
      <c r="Q43" s="39"/>
      <c r="U43" s="65"/>
      <c r="V43" s="65"/>
      <c r="W43" s="65"/>
      <c r="X43" s="65"/>
      <c r="Y43" s="65"/>
      <c r="Z43" s="65"/>
    </row>
    <row r="44" spans="1:26" s="13" customFormat="1" ht="26.45" customHeight="1" x14ac:dyDescent="0.3">
      <c r="Q44" s="39"/>
      <c r="U44" s="65"/>
      <c r="V44" s="65"/>
      <c r="W44" s="65"/>
      <c r="X44" s="65"/>
      <c r="Y44" s="65"/>
      <c r="Z44" s="65"/>
    </row>
    <row r="45" spans="1:26" s="13" customFormat="1" ht="26.45" customHeight="1" x14ac:dyDescent="0.3">
      <c r="Q45" s="39"/>
      <c r="U45" s="65"/>
      <c r="V45" s="65"/>
      <c r="W45" s="65"/>
      <c r="X45" s="65"/>
      <c r="Y45" s="65"/>
      <c r="Z45" s="65"/>
    </row>
    <row r="46" spans="1:26" s="13" customFormat="1" ht="26.45" customHeight="1" x14ac:dyDescent="0.3">
      <c r="Q46" s="39"/>
      <c r="U46" s="65"/>
      <c r="V46" s="65"/>
      <c r="W46" s="65"/>
      <c r="X46" s="65"/>
      <c r="Y46" s="65"/>
      <c r="Z46" s="65"/>
    </row>
    <row r="47" spans="1:26" s="13" customFormat="1" ht="26.45" customHeight="1" x14ac:dyDescent="0.3">
      <c r="Q47" s="39"/>
      <c r="U47" s="65"/>
      <c r="V47" s="65"/>
      <c r="W47" s="65"/>
      <c r="X47" s="65"/>
      <c r="Y47" s="65"/>
      <c r="Z47" s="65"/>
    </row>
    <row r="48" spans="1:26" s="13" customFormat="1" ht="26.45" customHeight="1" x14ac:dyDescent="0.3">
      <c r="Q48" s="39"/>
      <c r="U48" s="65"/>
      <c r="V48" s="65"/>
      <c r="W48" s="65"/>
      <c r="X48" s="65"/>
      <c r="Y48" s="65"/>
      <c r="Z48" s="65"/>
    </row>
    <row r="49" spans="17:26" s="13" customFormat="1" ht="26.45" customHeight="1" x14ac:dyDescent="0.3">
      <c r="Q49" s="39"/>
      <c r="U49" s="65"/>
      <c r="V49" s="65"/>
      <c r="W49" s="65"/>
      <c r="X49" s="65"/>
      <c r="Y49" s="65"/>
      <c r="Z49" s="65"/>
    </row>
    <row r="50" spans="17:26" s="13" customFormat="1" ht="26.45" customHeight="1" x14ac:dyDescent="0.3">
      <c r="Q50" s="39"/>
      <c r="U50" s="65"/>
      <c r="V50" s="65"/>
      <c r="W50" s="65"/>
      <c r="X50" s="65"/>
      <c r="Y50" s="65"/>
      <c r="Z50" s="65"/>
    </row>
    <row r="51" spans="17:26" s="13" customFormat="1" ht="26.45" customHeight="1" x14ac:dyDescent="0.3">
      <c r="Q51" s="39"/>
      <c r="U51" s="65"/>
      <c r="V51" s="65"/>
      <c r="W51" s="65"/>
      <c r="X51" s="65"/>
      <c r="Y51" s="65"/>
      <c r="Z51" s="65"/>
    </row>
    <row r="52" spans="17:26" s="13" customFormat="1" ht="26.45" customHeight="1" x14ac:dyDescent="0.3">
      <c r="Q52" s="39"/>
      <c r="U52" s="65"/>
      <c r="V52" s="65"/>
      <c r="W52" s="65"/>
      <c r="X52" s="65"/>
      <c r="Y52" s="65"/>
      <c r="Z52" s="65"/>
    </row>
    <row r="53" spans="17:26" s="13" customFormat="1" ht="26.45" customHeight="1" x14ac:dyDescent="0.3">
      <c r="Q53" s="39"/>
      <c r="U53" s="65"/>
      <c r="V53" s="65"/>
      <c r="W53" s="65"/>
      <c r="X53" s="65"/>
      <c r="Y53" s="65"/>
      <c r="Z53" s="65"/>
    </row>
    <row r="54" spans="17:26" s="13" customFormat="1" ht="26.45" customHeight="1" x14ac:dyDescent="0.3">
      <c r="Q54" s="39"/>
      <c r="U54" s="65"/>
      <c r="V54" s="65"/>
      <c r="W54" s="65"/>
      <c r="X54" s="65"/>
      <c r="Y54" s="65"/>
      <c r="Z54" s="65"/>
    </row>
    <row r="55" spans="17:26" s="13" customFormat="1" ht="26.45" customHeight="1" x14ac:dyDescent="0.3">
      <c r="Q55" s="39"/>
      <c r="U55" s="65"/>
      <c r="V55" s="65"/>
      <c r="W55" s="65"/>
      <c r="X55" s="65"/>
      <c r="Y55" s="65"/>
      <c r="Z55" s="65"/>
    </row>
    <row r="56" spans="17:26" s="13" customFormat="1" ht="26.45" customHeight="1" x14ac:dyDescent="0.3">
      <c r="Q56" s="39"/>
      <c r="U56" s="65"/>
      <c r="V56" s="65"/>
      <c r="W56" s="65"/>
      <c r="X56" s="65"/>
      <c r="Y56" s="65"/>
      <c r="Z56" s="65"/>
    </row>
    <row r="57" spans="17:26" s="13" customFormat="1" ht="26.45" customHeight="1" x14ac:dyDescent="0.3">
      <c r="Q57" s="39"/>
      <c r="U57" s="65"/>
      <c r="V57" s="65"/>
      <c r="W57" s="65"/>
      <c r="X57" s="65"/>
      <c r="Y57" s="65"/>
      <c r="Z57" s="65"/>
    </row>
    <row r="58" spans="17:26" s="13" customFormat="1" ht="26.45" customHeight="1" x14ac:dyDescent="0.3">
      <c r="Q58" s="39"/>
      <c r="U58" s="65"/>
      <c r="V58" s="65"/>
      <c r="W58" s="65"/>
      <c r="X58" s="65"/>
      <c r="Y58" s="65"/>
      <c r="Z58" s="65"/>
    </row>
    <row r="59" spans="17:26" s="13" customFormat="1" ht="26.45" customHeight="1" x14ac:dyDescent="0.3">
      <c r="Q59" s="39"/>
      <c r="U59" s="65"/>
      <c r="V59" s="65"/>
      <c r="W59" s="65"/>
      <c r="X59" s="65"/>
      <c r="Y59" s="65"/>
      <c r="Z59" s="65"/>
    </row>
    <row r="60" spans="17:26" s="13" customFormat="1" ht="26.45" customHeight="1" x14ac:dyDescent="0.3">
      <c r="Q60" s="39"/>
      <c r="U60" s="65"/>
      <c r="V60" s="65"/>
      <c r="W60" s="65"/>
      <c r="X60" s="65"/>
      <c r="Y60" s="65"/>
      <c r="Z60" s="65"/>
    </row>
    <row r="61" spans="17:26" s="13" customFormat="1" ht="26.45" customHeight="1" x14ac:dyDescent="0.3">
      <c r="Q61" s="39"/>
      <c r="U61" s="65"/>
      <c r="V61" s="65"/>
      <c r="W61" s="65"/>
      <c r="X61" s="65"/>
      <c r="Y61" s="65"/>
      <c r="Z61" s="65"/>
    </row>
    <row r="62" spans="17:26" s="13" customFormat="1" ht="26.45" customHeight="1" x14ac:dyDescent="0.3">
      <c r="Q62" s="39"/>
      <c r="U62" s="65"/>
      <c r="V62" s="65"/>
      <c r="W62" s="65"/>
      <c r="X62" s="65"/>
      <c r="Y62" s="65"/>
      <c r="Z62" s="65"/>
    </row>
    <row r="63" spans="17:26" s="13" customFormat="1" ht="26.45" customHeight="1" x14ac:dyDescent="0.3">
      <c r="Q63" s="39"/>
      <c r="U63" s="65"/>
      <c r="V63" s="65"/>
      <c r="W63" s="65"/>
      <c r="X63" s="65"/>
      <c r="Y63" s="65"/>
      <c r="Z63" s="65"/>
    </row>
    <row r="64" spans="17:26" s="13" customFormat="1" ht="26.45" customHeight="1" x14ac:dyDescent="0.3">
      <c r="Q64" s="39"/>
      <c r="U64" s="65"/>
      <c r="V64" s="65"/>
      <c r="W64" s="65"/>
      <c r="X64" s="65"/>
      <c r="Y64" s="65"/>
      <c r="Z64" s="65"/>
    </row>
    <row r="65" spans="17:26" s="13" customFormat="1" ht="26.45" customHeight="1" x14ac:dyDescent="0.3">
      <c r="Q65" s="39"/>
      <c r="U65" s="65"/>
      <c r="V65" s="65"/>
      <c r="W65" s="65"/>
      <c r="X65" s="65"/>
      <c r="Y65" s="65"/>
      <c r="Z65" s="65"/>
    </row>
    <row r="66" spans="17:26" s="13" customFormat="1" ht="26.45" customHeight="1" x14ac:dyDescent="0.3">
      <c r="Q66" s="39"/>
      <c r="U66" s="65"/>
      <c r="V66" s="65"/>
      <c r="W66" s="65"/>
      <c r="X66" s="65"/>
      <c r="Y66" s="65"/>
      <c r="Z66" s="65"/>
    </row>
    <row r="67" spans="17:26" s="13" customFormat="1" ht="26.45" customHeight="1" x14ac:dyDescent="0.3">
      <c r="Q67" s="39"/>
      <c r="U67" s="65"/>
      <c r="V67" s="65"/>
      <c r="W67" s="65"/>
      <c r="X67" s="65"/>
      <c r="Y67" s="65"/>
      <c r="Z67" s="65"/>
    </row>
    <row r="68" spans="17:26" s="13" customFormat="1" ht="26.45" customHeight="1" x14ac:dyDescent="0.3">
      <c r="Q68" s="39"/>
      <c r="U68" s="65"/>
      <c r="V68" s="65"/>
      <c r="W68" s="65"/>
      <c r="X68" s="65"/>
      <c r="Y68" s="65"/>
      <c r="Z68" s="65"/>
    </row>
  </sheetData>
  <mergeCells count="1">
    <mergeCell ref="Q18:Q25"/>
  </mergeCells>
  <conditionalFormatting sqref="O18:O19 O27 O7:O14 O22">
    <cfRule type="cellIs" dxfId="514" priority="38" operator="equal">
      <formula>"p"</formula>
    </cfRule>
    <cfRule type="cellIs" dxfId="513" priority="39" operator="equal">
      <formula>"q"</formula>
    </cfRule>
  </conditionalFormatting>
  <conditionalFormatting sqref="O31:O33 O35">
    <cfRule type="cellIs" dxfId="512" priority="36" operator="equal">
      <formula>"p"</formula>
    </cfRule>
    <cfRule type="cellIs" dxfId="511" priority="37" operator="equal">
      <formula>"q"</formula>
    </cfRule>
  </conditionalFormatting>
  <conditionalFormatting sqref="O26">
    <cfRule type="cellIs" dxfId="510" priority="30" operator="equal">
      <formula>"p"</formula>
    </cfRule>
    <cfRule type="cellIs" dxfId="509" priority="31" operator="equal">
      <formula>"q"</formula>
    </cfRule>
  </conditionalFormatting>
  <conditionalFormatting sqref="Q26">
    <cfRule type="cellIs" dxfId="508" priority="22" operator="equal">
      <formula>"p"</formula>
    </cfRule>
    <cfRule type="cellIs" dxfId="507" priority="23" operator="equal">
      <formula>"q"</formula>
    </cfRule>
  </conditionalFormatting>
  <conditionalFormatting sqref="O34">
    <cfRule type="cellIs" dxfId="506" priority="28" operator="equal">
      <formula>"p"</formula>
    </cfRule>
    <cfRule type="cellIs" dxfId="505" priority="29" operator="equal">
      <formula>"q"</formula>
    </cfRule>
  </conditionalFormatting>
  <conditionalFormatting sqref="O25">
    <cfRule type="cellIs" dxfId="504" priority="18" operator="equal">
      <formula>"p"</formula>
    </cfRule>
    <cfRule type="cellIs" dxfId="503" priority="19" operator="equal">
      <formula>"q"</formula>
    </cfRule>
  </conditionalFormatting>
  <conditionalFormatting sqref="O23">
    <cfRule type="cellIs" dxfId="502" priority="16" operator="equal">
      <formula>"p"</formula>
    </cfRule>
    <cfRule type="cellIs" dxfId="501" priority="17" operator="equal">
      <formula>"q"</formula>
    </cfRule>
  </conditionalFormatting>
  <conditionalFormatting sqref="O24">
    <cfRule type="cellIs" dxfId="500" priority="14" operator="equal">
      <formula>"p"</formula>
    </cfRule>
    <cfRule type="cellIs" dxfId="499" priority="15" operator="equal">
      <formula>"q"</formula>
    </cfRule>
  </conditionalFormatting>
  <conditionalFormatting sqref="O21">
    <cfRule type="cellIs" dxfId="498" priority="12" operator="equal">
      <formula>"p"</formula>
    </cfRule>
    <cfRule type="cellIs" dxfId="497" priority="13" operator="equal">
      <formula>"q"</formula>
    </cfRule>
  </conditionalFormatting>
  <conditionalFormatting sqref="O20">
    <cfRule type="cellIs" dxfId="496" priority="10" operator="equal">
      <formula>"p"</formula>
    </cfRule>
    <cfRule type="cellIs" dxfId="495" priority="11" operator="equal">
      <formula>"q"</formula>
    </cfRule>
  </conditionalFormatting>
  <conditionalFormatting sqref="L11:L12 J11:J12 H11:H12 F11:F12 C11:D12 C9:D9 F9 H9 J9 L9 L7 J7 H7 F7 C7:D7">
    <cfRule type="containsText" dxfId="494" priority="8" operator="containsText" text="ntitulé">
      <formula>NOT(ISERROR(SEARCH("ntitulé",C7)))</formula>
    </cfRule>
    <cfRule type="containsBlanks" dxfId="493" priority="9">
      <formula>LEN(TRIM(C7))=0</formula>
    </cfRule>
  </conditionalFormatting>
  <conditionalFormatting sqref="L11:L12 J11:J12 H11:H12 F11:F12 C11:D12 C9:D9 F9 H9 J9 L9 L7 J7 H7 F7 C7:D7">
    <cfRule type="containsText" dxfId="492" priority="7" operator="containsText" text="libre">
      <formula>NOT(ISERROR(SEARCH("libre",C7)))</formula>
    </cfRule>
  </conditionalFormatting>
  <conditionalFormatting sqref="L18:L25 J18:J25 H18:H25 F18:F25 C18:D25">
    <cfRule type="containsText" dxfId="491" priority="5" operator="containsText" text="ntitulé">
      <formula>NOT(ISERROR(SEARCH("ntitulé",C18)))</formula>
    </cfRule>
    <cfRule type="containsBlanks" dxfId="490" priority="6">
      <formula>LEN(TRIM(C18))=0</formula>
    </cfRule>
  </conditionalFormatting>
  <conditionalFormatting sqref="L18:L25 J18:J25 H18:H25 F18:F25 C18:D25">
    <cfRule type="containsText" dxfId="489" priority="4" operator="containsText" text="libre">
      <formula>NOT(ISERROR(SEARCH("libre",C18)))</formula>
    </cfRule>
  </conditionalFormatting>
  <conditionalFormatting sqref="L31:L33 J31:J33 H31:H33 F31:F33 C31:D33">
    <cfRule type="containsText" dxfId="488" priority="2" operator="containsText" text="ntitulé">
      <formula>NOT(ISERROR(SEARCH("ntitulé",C31)))</formula>
    </cfRule>
    <cfRule type="containsBlanks" dxfId="487" priority="3">
      <formula>LEN(TRIM(C31))=0</formula>
    </cfRule>
  </conditionalFormatting>
  <conditionalFormatting sqref="L31:L33 J31:J33 H31:H33 F31:F33 C31:D33">
    <cfRule type="containsText" dxfId="486" priority="1" operator="containsText" text="libre">
      <formula>NOT(ISERROR(SEARCH("libre",C31)))</formula>
    </cfRule>
  </conditionalFormatting>
  <hyperlinks>
    <hyperlink ref="Q7" location="TAB2.3!A1" display="TAB2.3!A1"/>
    <hyperlink ref="Q9" location="'TAB3'!A1" display="'TAB3'!A1"/>
    <hyperlink ref="Q31" location="TAB2.4!IA1" display="TAB2.4!IA1"/>
    <hyperlink ref="Q32" location="TAB2.4!IA1" display="TAB2.4!IA1"/>
  </hyperlinks>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'TAB1'!U20:Z20</xm:f>
              <xm:sqref>O20</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'TAB1'!U21:Z21</xm:f>
              <xm:sqref>O21</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'TAB1'!U24:Z24</xm:f>
              <xm:sqref>O24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'TAB1'!U23:Z23</xm:f>
              <xm:sqref>O23</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'TAB1'!U25:Z25</xm:f>
              <xm:sqref>O25</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'TAB1'!H26:O26</xm:f>
              <xm:sqref>Q26</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'TAB1'!U34:Z34</xm:f>
              <xm:sqref>O34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'TAB1'!U7:Z7</xm:f>
              <xm:sqref>O7</xm:sqref>
            </x14:sparkline>
            <x14:sparkline>
              <xm:f>'TAB1'!U8:Z8</xm:f>
              <xm:sqref>O8</xm:sqref>
            </x14:sparkline>
            <x14:sparkline>
              <xm:f>'TAB1'!U9:Z9</xm:f>
              <xm:sqref>O9</xm:sqref>
            </x14:sparkline>
            <x14:sparkline>
              <xm:f>'TAB1'!U10:Z10</xm:f>
              <xm:sqref>O10</xm:sqref>
            </x14:sparkline>
            <x14:sparkline>
              <xm:f>'TAB1'!U11:Z11</xm:f>
              <xm:sqref>O11</xm:sqref>
            </x14:sparkline>
            <x14:sparkline>
              <xm:f>'TAB1'!U12:Z12</xm:f>
              <xm:sqref>O12</xm:sqref>
            </x14:sparkline>
            <x14:sparkline>
              <xm:f>'TAB1'!U13:Z13</xm:f>
              <xm:sqref>O13</xm:sqref>
            </x14:sparkline>
            <x14:sparkline>
              <xm:f>'TAB1'!U14:Z14</xm:f>
              <xm:sqref>O14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'TAB1'!U18:Z18</xm:f>
              <xm:sqref>O18</xm:sqref>
            </x14:sparkline>
            <x14:sparkline>
              <xm:f>'TAB1'!U19:Z19</xm:f>
              <xm:sqref>O19</xm:sqref>
            </x14:sparkline>
            <x14:sparkline>
              <xm:f>'TAB1'!U22:Z22</xm:f>
              <xm:sqref>O22</xm:sqref>
            </x14:sparkline>
            <x14:sparkline>
              <xm:f>'TAB1'!U27:Z27</xm:f>
              <xm:sqref>O27</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'TAB1'!U31:Z31</xm:f>
              <xm:sqref>O31</xm:sqref>
            </x14:sparkline>
            <x14:sparkline>
              <xm:f>'TAB1'!U32:Z32</xm:f>
              <xm:sqref>O32</xm:sqref>
            </x14:sparkline>
            <x14:sparkline>
              <xm:f>'TAB1'!U33:Z33</xm:f>
              <xm:sqref>O33</xm:sqref>
            </x14:sparkline>
            <x14:sparkline>
              <xm:f>'TAB1'!U35:Z35</xm:f>
              <xm:sqref>O35</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'TAB1'!U26:Z26</xm:f>
              <xm:sqref>O26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zoomScaleNormal="100" workbookViewId="0">
      <selection activeCell="A14" sqref="A14"/>
    </sheetView>
  </sheetViews>
  <sheetFormatPr baseColWidth="10" defaultColWidth="8.85546875" defaultRowHeight="15" x14ac:dyDescent="0.3"/>
  <cols>
    <col min="1" max="1" width="52.5703125" style="1" customWidth="1"/>
    <col min="2" max="2" width="1.7109375" style="1" customWidth="1"/>
    <col min="3" max="4" width="16.7109375" style="1" customWidth="1"/>
    <col min="5" max="5" width="9.140625" style="1" customWidth="1"/>
    <col min="6" max="6" width="16.7109375" style="1" customWidth="1"/>
    <col min="7" max="7" width="9.140625" style="1" customWidth="1"/>
    <col min="8" max="8" width="16.7109375" style="1" customWidth="1"/>
    <col min="9" max="9" width="9.140625" style="1" customWidth="1"/>
    <col min="10" max="10" width="16.7109375" style="1" customWidth="1"/>
    <col min="11" max="11" width="9.140625" style="1" customWidth="1"/>
    <col min="12" max="12" width="2.28515625" style="1" customWidth="1"/>
    <col min="13" max="13" width="17.5703125" style="1" customWidth="1"/>
    <col min="14" max="14" width="2.140625" style="1" customWidth="1"/>
    <col min="15" max="15" width="8.140625" style="1" bestFit="1" customWidth="1"/>
    <col min="16" max="16" width="2.140625" style="1" customWidth="1"/>
    <col min="17" max="17" width="11.140625" style="1" customWidth="1"/>
    <col min="18" max="19" width="8.85546875" style="1"/>
    <col min="20" max="25" width="8.85546875" style="89"/>
    <col min="26" max="16384" width="8.85546875" style="1"/>
  </cols>
  <sheetData>
    <row r="1" spans="1:25" ht="21" x14ac:dyDescent="0.3">
      <c r="A1" s="10" t="str">
        <f>TAB00!B44&amp;" : "&amp;TAB00!C44</f>
        <v>TAB2 : Evolution du compte de résultats</v>
      </c>
      <c r="B1" s="11"/>
      <c r="C1" s="11"/>
      <c r="D1" s="11"/>
      <c r="E1" s="11"/>
      <c r="F1" s="11"/>
      <c r="G1" s="11"/>
      <c r="H1" s="11"/>
      <c r="I1" s="11"/>
      <c r="J1" s="11"/>
      <c r="K1" s="11"/>
      <c r="L1" s="10"/>
      <c r="M1" s="10"/>
      <c r="N1" s="10"/>
      <c r="O1" s="10"/>
      <c r="P1" s="10"/>
      <c r="Q1" s="10"/>
    </row>
    <row r="3" spans="1:25" x14ac:dyDescent="0.3">
      <c r="A3" s="55" t="s">
        <v>187</v>
      </c>
    </row>
    <row r="5" spans="1:25" s="88" customFormat="1" ht="53.45" customHeight="1" x14ac:dyDescent="0.3">
      <c r="A5" s="107" t="s">
        <v>0</v>
      </c>
      <c r="B5" s="108"/>
      <c r="C5" s="109" t="s">
        <v>52</v>
      </c>
      <c r="D5" s="109" t="s">
        <v>79</v>
      </c>
      <c r="E5" s="110" t="str">
        <f>"Evolution "&amp;D5&amp;" - "&amp;C5</f>
        <v>Evolution Budget 2020 - Budget 2019</v>
      </c>
      <c r="F5" s="109" t="s">
        <v>86</v>
      </c>
      <c r="G5" s="110" t="str">
        <f>"Evolution "&amp;F5&amp;" - "&amp;D5</f>
        <v>Evolution Budget 2021 - Budget 2020</v>
      </c>
      <c r="H5" s="109" t="s">
        <v>87</v>
      </c>
      <c r="I5" s="110" t="str">
        <f>"Evolution "&amp;H5&amp;" - "&amp;F5</f>
        <v>Evolution Budget 2022 - Budget 2021</v>
      </c>
      <c r="J5" s="109" t="s">
        <v>88</v>
      </c>
      <c r="K5" s="110" t="str">
        <f>"Evolution "&amp;J5&amp;" - "&amp;H5</f>
        <v>Evolution Budget 2023 - Budget 2022</v>
      </c>
      <c r="L5" s="111"/>
      <c r="M5" s="112" t="s">
        <v>14</v>
      </c>
      <c r="N5" s="113"/>
      <c r="O5" s="112" t="s">
        <v>17</v>
      </c>
      <c r="P5" s="113"/>
      <c r="Q5" s="112" t="s">
        <v>219</v>
      </c>
      <c r="T5" s="90" t="s">
        <v>154</v>
      </c>
      <c r="U5" s="90" t="s">
        <v>52</v>
      </c>
      <c r="V5" s="90" t="s">
        <v>79</v>
      </c>
      <c r="W5" s="90" t="s">
        <v>86</v>
      </c>
      <c r="X5" s="90" t="s">
        <v>87</v>
      </c>
      <c r="Y5" s="90" t="s">
        <v>88</v>
      </c>
    </row>
    <row r="6" spans="1:25" ht="15.75" x14ac:dyDescent="0.35">
      <c r="A6" s="3"/>
      <c r="B6" s="3"/>
      <c r="C6" s="4"/>
      <c r="D6" s="4"/>
      <c r="E6" s="4"/>
      <c r="F6" s="4"/>
      <c r="G6" s="4"/>
      <c r="H6" s="4"/>
      <c r="I6" s="4"/>
      <c r="J6" s="4"/>
      <c r="K6" s="4"/>
      <c r="L6" s="3"/>
      <c r="M6" s="4"/>
      <c r="O6" s="4"/>
      <c r="T6" s="91"/>
      <c r="U6" s="91"/>
      <c r="V6" s="91"/>
      <c r="W6" s="91"/>
      <c r="X6" s="91"/>
      <c r="Y6" s="91"/>
    </row>
    <row r="7" spans="1:25" ht="15.75" x14ac:dyDescent="0.35">
      <c r="A7" s="6" t="s">
        <v>16</v>
      </c>
      <c r="B7" s="2"/>
      <c r="C7" s="5"/>
      <c r="D7" s="5"/>
      <c r="E7" s="5"/>
      <c r="F7" s="5"/>
      <c r="G7" s="5"/>
      <c r="H7" s="5"/>
      <c r="I7" s="5"/>
      <c r="J7" s="5"/>
      <c r="K7" s="5"/>
      <c r="L7" s="2"/>
      <c r="M7" s="5"/>
      <c r="O7" s="5"/>
      <c r="T7" s="92"/>
      <c r="U7" s="92"/>
      <c r="V7" s="92"/>
      <c r="W7" s="92"/>
      <c r="X7" s="92"/>
      <c r="Y7" s="92"/>
    </row>
    <row r="8" spans="1:25" ht="2.4500000000000002" customHeight="1" thickBot="1" x14ac:dyDescent="0.4">
      <c r="A8" s="3"/>
      <c r="B8" s="3"/>
      <c r="C8" s="4"/>
      <c r="D8" s="4"/>
      <c r="E8" s="4"/>
      <c r="F8" s="4"/>
      <c r="G8" s="4"/>
      <c r="H8" s="4"/>
      <c r="I8" s="4"/>
      <c r="J8" s="4"/>
      <c r="K8" s="4"/>
      <c r="L8" s="3"/>
      <c r="M8" s="3"/>
      <c r="T8" s="91"/>
      <c r="U8" s="91"/>
      <c r="V8" s="91"/>
      <c r="W8" s="91"/>
      <c r="X8" s="91"/>
      <c r="Y8" s="91"/>
    </row>
    <row r="9" spans="1:25" s="13" customFormat="1" ht="45.6" customHeight="1" thickTop="1" thickBot="1" x14ac:dyDescent="0.35">
      <c r="A9" s="32" t="s">
        <v>162</v>
      </c>
      <c r="B9" s="14"/>
      <c r="C9" s="118"/>
      <c r="D9" s="118"/>
      <c r="E9" s="119">
        <f t="shared" ref="E9:E14" si="0">IF(AND(ROUND(C9,0)=0,D9&gt;C9),"INF",IF(AND(ROUND(C9,0)=0,ROUND(D9,0)=0),0,(D9-C9)/C9))</f>
        <v>0</v>
      </c>
      <c r="F9" s="118"/>
      <c r="G9" s="119">
        <f>IF(AND(ROUND(D9,0)=0,F9&gt;D9),"INF",IF(AND(ROUND(D9,0)=0,ROUND(F9,0)=0),0,(F9-D9)/D9))</f>
        <v>0</v>
      </c>
      <c r="H9" s="118"/>
      <c r="I9" s="119">
        <f>IF(AND(ROUND(F9,0)=0,H9&gt;F9),"INF",IF(AND(ROUND(F9,0)=0,ROUND(H9,0)=0),0,(H9-F9)/F9))</f>
        <v>0</v>
      </c>
      <c r="J9" s="118"/>
      <c r="K9" s="120">
        <f>IF(AND(ROUND(H9,0)=0,J9&gt;H9),"INF",IF(AND(ROUND(H9,0)=0,ROUND(J9,0)=0),0,(J9-H9)/H9))</f>
        <v>0</v>
      </c>
      <c r="L9" s="14"/>
      <c r="M9" s="121"/>
      <c r="O9" s="37"/>
      <c r="Q9" s="46" t="s">
        <v>44</v>
      </c>
      <c r="T9" s="93" t="e">
        <f>#REF!</f>
        <v>#REF!</v>
      </c>
      <c r="U9" s="93">
        <f t="shared" ref="U9:U14" si="1">C9</f>
        <v>0</v>
      </c>
      <c r="V9" s="93">
        <f t="shared" ref="V9:V14" si="2">D9</f>
        <v>0</v>
      </c>
      <c r="W9" s="93">
        <f t="shared" ref="W9:W14" si="3">F9</f>
        <v>0</v>
      </c>
      <c r="X9" s="93">
        <f t="shared" ref="X9:X14" si="4">H9</f>
        <v>0</v>
      </c>
      <c r="Y9" s="93">
        <f t="shared" ref="Y9:Y14" si="5">J9</f>
        <v>0</v>
      </c>
    </row>
    <row r="10" spans="1:25" s="13" customFormat="1" ht="45.6" customHeight="1" thickTop="1" thickBot="1" x14ac:dyDescent="0.35">
      <c r="A10" s="34" t="s">
        <v>301</v>
      </c>
      <c r="C10" s="118"/>
      <c r="D10" s="118"/>
      <c r="E10" s="119">
        <f t="shared" si="0"/>
        <v>0</v>
      </c>
      <c r="F10" s="118"/>
      <c r="G10" s="119">
        <f t="shared" ref="G10:K14" si="6">IF(AND(ROUND(D10,0)=0,F10&gt;D10),"INF",IF(AND(ROUND(D10,0)=0,ROUND(F10,0)=0),0,(F10-D10)/D10))</f>
        <v>0</v>
      </c>
      <c r="H10" s="118"/>
      <c r="I10" s="119">
        <f t="shared" si="6"/>
        <v>0</v>
      </c>
      <c r="J10" s="118"/>
      <c r="K10" s="120">
        <f t="shared" si="6"/>
        <v>0</v>
      </c>
      <c r="M10" s="121"/>
      <c r="O10" s="47" t="s">
        <v>50</v>
      </c>
      <c r="Q10" s="46" t="s">
        <v>45</v>
      </c>
      <c r="T10" s="93" t="e">
        <f>#REF!</f>
        <v>#REF!</v>
      </c>
      <c r="U10" s="93">
        <f t="shared" si="1"/>
        <v>0</v>
      </c>
      <c r="V10" s="93">
        <f t="shared" si="2"/>
        <v>0</v>
      </c>
      <c r="W10" s="93">
        <f t="shared" si="3"/>
        <v>0</v>
      </c>
      <c r="X10" s="93">
        <f t="shared" si="4"/>
        <v>0</v>
      </c>
      <c r="Y10" s="93">
        <f t="shared" si="5"/>
        <v>0</v>
      </c>
    </row>
    <row r="11" spans="1:25" s="13" customFormat="1" ht="45.6" customHeight="1" thickTop="1" thickBot="1" x14ac:dyDescent="0.35">
      <c r="A11" s="34" t="s">
        <v>302</v>
      </c>
      <c r="C11" s="118"/>
      <c r="D11" s="118"/>
      <c r="E11" s="119">
        <f t="shared" si="0"/>
        <v>0</v>
      </c>
      <c r="F11" s="118"/>
      <c r="G11" s="119">
        <f t="shared" si="6"/>
        <v>0</v>
      </c>
      <c r="H11" s="118"/>
      <c r="I11" s="119">
        <f t="shared" si="6"/>
        <v>0</v>
      </c>
      <c r="J11" s="118"/>
      <c r="K11" s="120">
        <f t="shared" si="6"/>
        <v>0</v>
      </c>
      <c r="M11" s="121"/>
      <c r="O11" s="47" t="s">
        <v>232</v>
      </c>
      <c r="Q11" s="46" t="s">
        <v>44</v>
      </c>
      <c r="T11" s="93" t="e">
        <f>#REF!</f>
        <v>#REF!</v>
      </c>
      <c r="U11" s="93">
        <f t="shared" si="1"/>
        <v>0</v>
      </c>
      <c r="V11" s="93">
        <f t="shared" si="2"/>
        <v>0</v>
      </c>
      <c r="W11" s="93">
        <f t="shared" si="3"/>
        <v>0</v>
      </c>
      <c r="X11" s="93">
        <f t="shared" si="4"/>
        <v>0</v>
      </c>
      <c r="Y11" s="93">
        <f t="shared" si="5"/>
        <v>0</v>
      </c>
    </row>
    <row r="12" spans="1:25" s="13" customFormat="1" ht="45.6" customHeight="1" thickTop="1" thickBot="1" x14ac:dyDescent="0.35">
      <c r="A12" s="34" t="s">
        <v>327</v>
      </c>
      <c r="C12" s="118"/>
      <c r="D12" s="118"/>
      <c r="E12" s="119">
        <f t="shared" si="0"/>
        <v>0</v>
      </c>
      <c r="F12" s="118"/>
      <c r="G12" s="119">
        <f t="shared" si="6"/>
        <v>0</v>
      </c>
      <c r="H12" s="118"/>
      <c r="I12" s="119">
        <f t="shared" si="6"/>
        <v>0</v>
      </c>
      <c r="J12" s="118"/>
      <c r="K12" s="120">
        <f t="shared" si="6"/>
        <v>0</v>
      </c>
      <c r="M12" s="121"/>
      <c r="O12" s="47"/>
      <c r="Q12" s="46" t="s">
        <v>44</v>
      </c>
      <c r="T12" s="93" t="e">
        <f>#REF!</f>
        <v>#REF!</v>
      </c>
      <c r="U12" s="93">
        <f t="shared" si="1"/>
        <v>0</v>
      </c>
      <c r="V12" s="93">
        <f t="shared" ref="V12" si="7">D12</f>
        <v>0</v>
      </c>
      <c r="W12" s="93">
        <f t="shared" ref="W12" si="8">F12</f>
        <v>0</v>
      </c>
      <c r="X12" s="93">
        <f t="shared" ref="X12" si="9">H12</f>
        <v>0</v>
      </c>
      <c r="Y12" s="93">
        <f t="shared" ref="Y12" si="10">J12</f>
        <v>0</v>
      </c>
    </row>
    <row r="13" spans="1:25" s="13" customFormat="1" ht="45.6" customHeight="1" thickTop="1" thickBot="1" x14ac:dyDescent="0.35">
      <c r="A13" s="34" t="s">
        <v>328</v>
      </c>
      <c r="C13" s="118"/>
      <c r="D13" s="118"/>
      <c r="E13" s="119">
        <f t="shared" si="0"/>
        <v>0</v>
      </c>
      <c r="F13" s="118"/>
      <c r="G13" s="119">
        <f t="shared" si="6"/>
        <v>0</v>
      </c>
      <c r="H13" s="118"/>
      <c r="I13" s="119">
        <f t="shared" si="6"/>
        <v>0</v>
      </c>
      <c r="J13" s="118"/>
      <c r="K13" s="120">
        <f t="shared" si="6"/>
        <v>0</v>
      </c>
      <c r="M13" s="121"/>
      <c r="O13" s="37"/>
      <c r="T13" s="93" t="e">
        <f>#REF!</f>
        <v>#REF!</v>
      </c>
      <c r="U13" s="93">
        <f t="shared" si="1"/>
        <v>0</v>
      </c>
      <c r="V13" s="93">
        <f t="shared" si="2"/>
        <v>0</v>
      </c>
      <c r="W13" s="93">
        <f t="shared" si="3"/>
        <v>0</v>
      </c>
      <c r="X13" s="93">
        <f t="shared" si="4"/>
        <v>0</v>
      </c>
      <c r="Y13" s="93">
        <f t="shared" si="5"/>
        <v>0</v>
      </c>
    </row>
    <row r="14" spans="1:25" s="13" customFormat="1" ht="45.6" customHeight="1" thickTop="1" thickBot="1" x14ac:dyDescent="0.35">
      <c r="A14" s="114" t="s">
        <v>18</v>
      </c>
      <c r="B14" s="88"/>
      <c r="C14" s="115">
        <f>SUM(C9:C13)</f>
        <v>0</v>
      </c>
      <c r="D14" s="116">
        <f>SUM(D9:D13)</f>
        <v>0</v>
      </c>
      <c r="E14" s="117">
        <f t="shared" si="0"/>
        <v>0</v>
      </c>
      <c r="F14" s="116">
        <f>SUM(F9:F13)</f>
        <v>0</v>
      </c>
      <c r="G14" s="117">
        <f t="shared" si="6"/>
        <v>0</v>
      </c>
      <c r="H14" s="116">
        <f>SUM(H9:H13)</f>
        <v>0</v>
      </c>
      <c r="I14" s="117">
        <f t="shared" si="6"/>
        <v>0</v>
      </c>
      <c r="J14" s="116">
        <f>SUM(J9:J13)</f>
        <v>0</v>
      </c>
      <c r="K14" s="117">
        <f t="shared" si="6"/>
        <v>0</v>
      </c>
      <c r="M14" s="121"/>
      <c r="O14" s="38"/>
      <c r="T14" s="93" t="e">
        <f>#REF!</f>
        <v>#REF!</v>
      </c>
      <c r="U14" s="93">
        <f t="shared" si="1"/>
        <v>0</v>
      </c>
      <c r="V14" s="93">
        <f t="shared" si="2"/>
        <v>0</v>
      </c>
      <c r="W14" s="93">
        <f t="shared" si="3"/>
        <v>0</v>
      </c>
      <c r="X14" s="93">
        <f t="shared" si="4"/>
        <v>0</v>
      </c>
      <c r="Y14" s="93">
        <f t="shared" si="5"/>
        <v>0</v>
      </c>
    </row>
    <row r="15" spans="1:25" s="13" customFormat="1" ht="16.5" thickTop="1" thickBot="1" x14ac:dyDescent="0.35">
      <c r="A15" s="35"/>
      <c r="C15" s="36"/>
      <c r="D15" s="36"/>
      <c r="E15" s="36"/>
      <c r="F15" s="36"/>
      <c r="G15" s="36"/>
      <c r="H15" s="36"/>
      <c r="I15" s="36"/>
      <c r="J15" s="36"/>
      <c r="K15" s="36"/>
      <c r="T15" s="94"/>
      <c r="U15" s="94"/>
      <c r="V15" s="94"/>
      <c r="W15" s="94"/>
      <c r="X15" s="94"/>
      <c r="Y15" s="94"/>
    </row>
    <row r="16" spans="1:25" s="13" customFormat="1" ht="15.75" thickBot="1" x14ac:dyDescent="0.35">
      <c r="A16" s="45" t="s">
        <v>44</v>
      </c>
      <c r="B16" s="55" t="s">
        <v>186</v>
      </c>
      <c r="C16" s="33"/>
      <c r="D16" s="33"/>
      <c r="E16" s="33"/>
      <c r="F16" s="33"/>
      <c r="G16" s="33"/>
      <c r="H16" s="33"/>
      <c r="I16" s="33"/>
      <c r="J16" s="33"/>
      <c r="K16" s="33"/>
      <c r="T16" s="94"/>
      <c r="U16" s="94"/>
      <c r="V16" s="94"/>
      <c r="W16" s="94"/>
      <c r="X16" s="94"/>
      <c r="Y16" s="94"/>
    </row>
    <row r="17" spans="1:25" s="13" customFormat="1" ht="15.75" thickBot="1" x14ac:dyDescent="0.35">
      <c r="A17" s="46" t="s">
        <v>45</v>
      </c>
      <c r="B17" s="55" t="s">
        <v>303</v>
      </c>
      <c r="C17" s="33"/>
      <c r="D17" s="33"/>
      <c r="E17" s="33"/>
      <c r="F17" s="33"/>
      <c r="G17" s="33"/>
      <c r="H17" s="33"/>
      <c r="I17" s="33"/>
      <c r="J17" s="33"/>
      <c r="K17" s="33"/>
      <c r="T17" s="94"/>
      <c r="U17" s="94"/>
      <c r="V17" s="94"/>
      <c r="W17" s="94"/>
      <c r="X17" s="94"/>
      <c r="Y17" s="94"/>
    </row>
    <row r="18" spans="1:25" s="13" customFormat="1" x14ac:dyDescent="0.3">
      <c r="A18" s="35"/>
      <c r="C18" s="33"/>
      <c r="D18" s="33"/>
      <c r="E18" s="33"/>
      <c r="F18" s="33"/>
      <c r="G18" s="33"/>
      <c r="H18" s="33"/>
      <c r="I18" s="33"/>
      <c r="J18" s="33"/>
      <c r="K18" s="33"/>
      <c r="T18" s="94"/>
      <c r="U18" s="94"/>
      <c r="V18" s="94"/>
      <c r="W18" s="94"/>
      <c r="X18" s="94"/>
      <c r="Y18" s="94"/>
    </row>
    <row r="19" spans="1:25" s="13" customFormat="1" x14ac:dyDescent="0.3">
      <c r="A19" s="35"/>
      <c r="C19" s="33"/>
      <c r="D19" s="33"/>
      <c r="E19" s="33"/>
      <c r="F19" s="33"/>
      <c r="G19" s="33"/>
      <c r="H19" s="33"/>
      <c r="I19" s="33"/>
      <c r="J19" s="33"/>
      <c r="K19" s="33"/>
      <c r="T19" s="94"/>
      <c r="U19" s="94"/>
      <c r="V19" s="94"/>
      <c r="W19" s="94"/>
      <c r="X19" s="94"/>
      <c r="Y19" s="94"/>
    </row>
    <row r="20" spans="1:25" s="13" customFormat="1" x14ac:dyDescent="0.3">
      <c r="A20" s="35"/>
      <c r="C20" s="33"/>
      <c r="D20" s="33"/>
      <c r="E20" s="33"/>
      <c r="F20" s="33"/>
      <c r="G20" s="33"/>
      <c r="H20" s="33"/>
      <c r="I20" s="33"/>
      <c r="J20" s="33"/>
      <c r="K20" s="33"/>
      <c r="T20" s="94"/>
      <c r="U20" s="94"/>
      <c r="V20" s="94"/>
      <c r="W20" s="94"/>
      <c r="X20" s="94"/>
      <c r="Y20" s="94"/>
    </row>
    <row r="21" spans="1:25" s="13" customFormat="1" x14ac:dyDescent="0.3">
      <c r="A21" s="35"/>
      <c r="C21" s="33"/>
      <c r="D21" s="33"/>
      <c r="E21" s="33"/>
      <c r="F21" s="33"/>
      <c r="G21" s="33"/>
      <c r="H21" s="33"/>
      <c r="I21" s="33"/>
      <c r="J21" s="33"/>
      <c r="K21" s="33"/>
      <c r="T21" s="94"/>
      <c r="U21" s="94"/>
      <c r="V21" s="94"/>
      <c r="W21" s="94"/>
      <c r="X21" s="94"/>
      <c r="Y21" s="94"/>
    </row>
    <row r="22" spans="1:25" s="13" customFormat="1" x14ac:dyDescent="0.3">
      <c r="A22" s="35"/>
      <c r="C22" s="33"/>
      <c r="D22" s="33"/>
      <c r="E22" s="33"/>
      <c r="F22" s="33"/>
      <c r="G22" s="33"/>
      <c r="H22" s="33"/>
      <c r="I22" s="33"/>
      <c r="J22" s="33"/>
      <c r="K22" s="33"/>
      <c r="T22" s="94"/>
      <c r="U22" s="94"/>
      <c r="V22" s="94"/>
      <c r="W22" s="94"/>
      <c r="X22" s="94"/>
      <c r="Y22" s="94"/>
    </row>
    <row r="23" spans="1:25" s="13" customFormat="1" x14ac:dyDescent="0.3">
      <c r="A23" s="35"/>
      <c r="C23" s="33"/>
      <c r="D23" s="33"/>
      <c r="E23" s="33"/>
      <c r="F23" s="33"/>
      <c r="G23" s="33"/>
      <c r="H23" s="33"/>
      <c r="I23" s="33"/>
      <c r="J23" s="33"/>
      <c r="K23" s="33"/>
      <c r="T23" s="94"/>
      <c r="U23" s="94"/>
      <c r="V23" s="94"/>
      <c r="W23" s="94"/>
      <c r="X23" s="94"/>
      <c r="Y23" s="94"/>
    </row>
    <row r="24" spans="1:25" s="13" customFormat="1" x14ac:dyDescent="0.3">
      <c r="A24" s="35"/>
      <c r="C24" s="33"/>
      <c r="D24" s="33"/>
      <c r="E24" s="33"/>
      <c r="F24" s="33"/>
      <c r="G24" s="33"/>
      <c r="H24" s="33"/>
      <c r="I24" s="33"/>
      <c r="J24" s="33"/>
      <c r="K24" s="33"/>
      <c r="T24" s="94"/>
      <c r="U24" s="94"/>
      <c r="V24" s="94"/>
      <c r="W24" s="94"/>
      <c r="X24" s="94"/>
      <c r="Y24" s="94"/>
    </row>
    <row r="25" spans="1:25" s="13" customFormat="1" x14ac:dyDescent="0.3">
      <c r="A25" s="35"/>
      <c r="C25" s="33"/>
      <c r="D25" s="33"/>
      <c r="E25" s="33"/>
      <c r="F25" s="33"/>
      <c r="G25" s="33"/>
      <c r="H25" s="33"/>
      <c r="I25" s="33"/>
      <c r="J25" s="33"/>
      <c r="K25" s="33"/>
      <c r="T25" s="94"/>
      <c r="U25" s="94"/>
      <c r="V25" s="94"/>
      <c r="W25" s="94"/>
      <c r="X25" s="94"/>
      <c r="Y25" s="94"/>
    </row>
    <row r="26" spans="1:25" s="13" customFormat="1" x14ac:dyDescent="0.3">
      <c r="A26" s="35"/>
      <c r="C26" s="33"/>
      <c r="D26" s="33"/>
      <c r="E26" s="33"/>
      <c r="F26" s="33"/>
      <c r="G26" s="33"/>
      <c r="H26" s="33"/>
      <c r="I26" s="33"/>
      <c r="J26" s="33"/>
      <c r="K26" s="33"/>
      <c r="T26" s="94"/>
      <c r="U26" s="94"/>
      <c r="V26" s="94"/>
      <c r="W26" s="94"/>
      <c r="X26" s="94"/>
      <c r="Y26" s="94"/>
    </row>
    <row r="27" spans="1:25" s="13" customFormat="1" x14ac:dyDescent="0.3">
      <c r="A27" s="35"/>
      <c r="C27" s="33"/>
      <c r="D27" s="33"/>
      <c r="E27" s="33"/>
      <c r="F27" s="33"/>
      <c r="G27" s="33"/>
      <c r="H27" s="33"/>
      <c r="I27" s="33"/>
      <c r="J27" s="33"/>
      <c r="K27" s="33"/>
      <c r="T27" s="94"/>
      <c r="U27" s="94"/>
      <c r="V27" s="94"/>
      <c r="W27" s="94"/>
      <c r="X27" s="94"/>
      <c r="Y27" s="94"/>
    </row>
    <row r="28" spans="1:25" s="13" customFormat="1" x14ac:dyDescent="0.3">
      <c r="A28" s="35"/>
      <c r="C28" s="33"/>
      <c r="D28" s="33"/>
      <c r="E28" s="33"/>
      <c r="F28" s="33"/>
      <c r="G28" s="33"/>
      <c r="H28" s="33"/>
      <c r="I28" s="33"/>
      <c r="J28" s="33"/>
      <c r="K28" s="33"/>
      <c r="T28" s="94"/>
      <c r="U28" s="94"/>
      <c r="V28" s="94"/>
      <c r="W28" s="94"/>
      <c r="X28" s="94"/>
      <c r="Y28" s="94"/>
    </row>
    <row r="29" spans="1:25" s="13" customFormat="1" x14ac:dyDescent="0.3">
      <c r="A29" s="35"/>
      <c r="C29" s="33"/>
      <c r="D29" s="33"/>
      <c r="E29" s="33"/>
      <c r="F29" s="33"/>
      <c r="G29" s="33"/>
      <c r="H29" s="33"/>
      <c r="I29" s="33"/>
      <c r="J29" s="33"/>
      <c r="K29" s="33"/>
      <c r="T29" s="94"/>
      <c r="U29" s="94"/>
      <c r="V29" s="94"/>
      <c r="W29" s="94"/>
      <c r="X29" s="94"/>
      <c r="Y29" s="94"/>
    </row>
    <row r="30" spans="1:25" s="13" customFormat="1" x14ac:dyDescent="0.3">
      <c r="A30" s="35"/>
      <c r="C30" s="33"/>
      <c r="D30" s="33"/>
      <c r="E30" s="33"/>
      <c r="F30" s="33"/>
      <c r="G30" s="33"/>
      <c r="H30" s="33"/>
      <c r="I30" s="33"/>
      <c r="J30" s="33"/>
      <c r="K30" s="33"/>
      <c r="T30" s="94"/>
      <c r="U30" s="94"/>
      <c r="V30" s="94"/>
      <c r="W30" s="94"/>
      <c r="X30" s="94"/>
      <c r="Y30" s="94"/>
    </row>
    <row r="31" spans="1:25" s="13" customFormat="1" x14ac:dyDescent="0.3">
      <c r="A31" s="35"/>
      <c r="C31" s="33"/>
      <c r="D31" s="33"/>
      <c r="E31" s="33"/>
      <c r="F31" s="33"/>
      <c r="G31" s="33"/>
      <c r="H31" s="33"/>
      <c r="I31" s="33"/>
      <c r="J31" s="33"/>
      <c r="K31" s="33"/>
      <c r="T31" s="94"/>
      <c r="U31" s="94"/>
      <c r="V31" s="94"/>
      <c r="W31" s="94"/>
      <c r="X31" s="94"/>
      <c r="Y31" s="94"/>
    </row>
    <row r="32" spans="1:25" s="13" customFormat="1" x14ac:dyDescent="0.3">
      <c r="A32" s="35"/>
      <c r="C32" s="33"/>
      <c r="D32" s="33"/>
      <c r="E32" s="33"/>
      <c r="F32" s="33"/>
      <c r="G32" s="33"/>
      <c r="H32" s="33"/>
      <c r="I32" s="33"/>
      <c r="J32" s="33"/>
      <c r="K32" s="33"/>
      <c r="T32" s="94"/>
      <c r="U32" s="94"/>
      <c r="V32" s="94"/>
      <c r="W32" s="94"/>
      <c r="X32" s="94"/>
      <c r="Y32" s="94"/>
    </row>
    <row r="33" spans="1:25" s="13" customFormat="1" x14ac:dyDescent="0.3">
      <c r="A33" s="35"/>
      <c r="C33" s="33"/>
      <c r="D33" s="33"/>
      <c r="E33" s="33"/>
      <c r="F33" s="33"/>
      <c r="G33" s="33"/>
      <c r="H33" s="33"/>
      <c r="I33" s="33"/>
      <c r="J33" s="33"/>
      <c r="K33" s="33"/>
      <c r="T33" s="94"/>
      <c r="U33" s="94"/>
      <c r="V33" s="94"/>
      <c r="W33" s="94"/>
      <c r="X33" s="94"/>
      <c r="Y33" s="94"/>
    </row>
    <row r="34" spans="1:25" s="13" customFormat="1" x14ac:dyDescent="0.3">
      <c r="A34" s="35"/>
      <c r="C34" s="33"/>
      <c r="D34" s="33"/>
      <c r="E34" s="33"/>
      <c r="F34" s="33"/>
      <c r="G34" s="33"/>
      <c r="H34" s="33"/>
      <c r="I34" s="33"/>
      <c r="J34" s="33"/>
      <c r="K34" s="33"/>
      <c r="T34" s="94"/>
      <c r="U34" s="94"/>
      <c r="V34" s="94"/>
      <c r="W34" s="94"/>
      <c r="X34" s="94"/>
      <c r="Y34" s="94"/>
    </row>
    <row r="35" spans="1:25" s="13" customFormat="1" x14ac:dyDescent="0.3">
      <c r="A35" s="35"/>
      <c r="C35" s="33"/>
      <c r="D35" s="33"/>
      <c r="E35" s="33"/>
      <c r="F35" s="33"/>
      <c r="G35" s="33"/>
      <c r="H35" s="33"/>
      <c r="I35" s="33"/>
      <c r="J35" s="33"/>
      <c r="K35" s="33"/>
      <c r="T35" s="94"/>
      <c r="U35" s="94"/>
      <c r="V35" s="94"/>
      <c r="W35" s="94"/>
      <c r="X35" s="94"/>
      <c r="Y35" s="94"/>
    </row>
    <row r="36" spans="1:25" s="13" customFormat="1" x14ac:dyDescent="0.3">
      <c r="C36" s="33"/>
      <c r="D36" s="33"/>
      <c r="E36" s="33"/>
      <c r="F36" s="33"/>
      <c r="G36" s="33"/>
      <c r="H36" s="33"/>
      <c r="I36" s="33"/>
      <c r="J36" s="33"/>
      <c r="K36" s="33"/>
      <c r="L36" s="33"/>
      <c r="T36" s="94"/>
      <c r="U36" s="94"/>
      <c r="V36" s="94"/>
      <c r="W36" s="94"/>
      <c r="X36" s="94"/>
      <c r="Y36" s="94"/>
    </row>
    <row r="37" spans="1:25" s="13" customFormat="1" x14ac:dyDescent="0.3">
      <c r="C37" s="33"/>
      <c r="D37" s="33"/>
      <c r="E37" s="33"/>
      <c r="F37" s="33"/>
      <c r="G37" s="33"/>
      <c r="H37" s="33"/>
      <c r="I37" s="33"/>
      <c r="J37" s="33"/>
      <c r="K37" s="33"/>
      <c r="L37" s="33"/>
      <c r="T37" s="94"/>
      <c r="U37" s="94"/>
      <c r="V37" s="94"/>
      <c r="W37" s="94"/>
      <c r="X37" s="94"/>
      <c r="Y37" s="94"/>
    </row>
    <row r="38" spans="1:25" s="13" customFormat="1" x14ac:dyDescent="0.3">
      <c r="C38" s="33"/>
      <c r="D38" s="33"/>
      <c r="E38" s="33"/>
      <c r="F38" s="33"/>
      <c r="G38" s="33"/>
      <c r="H38" s="33"/>
      <c r="I38" s="33"/>
      <c r="J38" s="33"/>
      <c r="K38" s="33"/>
      <c r="L38" s="33"/>
      <c r="T38" s="94"/>
      <c r="U38" s="94"/>
      <c r="V38" s="94"/>
      <c r="W38" s="94"/>
      <c r="X38" s="94"/>
      <c r="Y38" s="94"/>
    </row>
    <row r="39" spans="1:25" s="13" customFormat="1" x14ac:dyDescent="0.3">
      <c r="C39" s="33"/>
      <c r="D39" s="33"/>
      <c r="E39" s="33"/>
      <c r="F39" s="33"/>
      <c r="G39" s="33"/>
      <c r="H39" s="33"/>
      <c r="I39" s="33"/>
      <c r="J39" s="33"/>
      <c r="K39" s="33"/>
      <c r="L39" s="33"/>
      <c r="T39" s="94"/>
      <c r="U39" s="94"/>
      <c r="V39" s="94"/>
      <c r="W39" s="94"/>
      <c r="X39" s="94"/>
      <c r="Y39" s="94"/>
    </row>
    <row r="40" spans="1:25" x14ac:dyDescent="0.3">
      <c r="C40" s="7"/>
      <c r="D40" s="7"/>
      <c r="E40" s="7"/>
      <c r="F40" s="7"/>
      <c r="G40" s="7"/>
      <c r="H40" s="7"/>
      <c r="I40" s="7"/>
      <c r="J40" s="7"/>
      <c r="K40" s="7"/>
      <c r="L40" s="7"/>
    </row>
    <row r="41" spans="1:25" x14ac:dyDescent="0.3">
      <c r="C41" s="7"/>
      <c r="D41" s="7"/>
      <c r="E41" s="7"/>
      <c r="F41" s="7"/>
      <c r="G41" s="7"/>
      <c r="H41" s="7"/>
      <c r="I41" s="7"/>
      <c r="J41" s="7"/>
      <c r="K41" s="7"/>
      <c r="L41" s="7"/>
    </row>
    <row r="42" spans="1:25" x14ac:dyDescent="0.3">
      <c r="C42" s="7"/>
      <c r="D42" s="7"/>
      <c r="E42" s="7"/>
      <c r="F42" s="7"/>
      <c r="G42" s="7"/>
      <c r="H42" s="7"/>
      <c r="I42" s="7"/>
      <c r="J42" s="7"/>
      <c r="K42" s="7"/>
      <c r="L42" s="7"/>
    </row>
    <row r="43" spans="1:25" x14ac:dyDescent="0.3">
      <c r="C43" s="7"/>
      <c r="D43" s="7"/>
      <c r="E43" s="7"/>
      <c r="F43" s="7"/>
      <c r="G43" s="7"/>
      <c r="H43" s="7"/>
      <c r="I43" s="7"/>
      <c r="J43" s="7"/>
      <c r="K43" s="7"/>
      <c r="L43" s="7"/>
    </row>
    <row r="44" spans="1:25" x14ac:dyDescent="0.3">
      <c r="C44" s="7"/>
      <c r="D44" s="7"/>
      <c r="E44" s="7"/>
      <c r="F44" s="7"/>
      <c r="G44" s="7"/>
      <c r="H44" s="7"/>
      <c r="I44" s="7"/>
      <c r="J44" s="7"/>
      <c r="K44" s="7"/>
      <c r="L44" s="7"/>
    </row>
    <row r="45" spans="1:25" x14ac:dyDescent="0.3">
      <c r="C45" s="7"/>
      <c r="D45" s="7"/>
      <c r="E45" s="7"/>
      <c r="F45" s="7"/>
      <c r="G45" s="7"/>
      <c r="H45" s="7"/>
      <c r="I45" s="7"/>
      <c r="J45" s="7"/>
      <c r="K45" s="7"/>
      <c r="L45" s="7"/>
    </row>
    <row r="46" spans="1:25" x14ac:dyDescent="0.3">
      <c r="C46" s="7"/>
      <c r="D46" s="7"/>
      <c r="E46" s="7"/>
      <c r="F46" s="7"/>
      <c r="G46" s="7"/>
      <c r="H46" s="7"/>
      <c r="I46" s="7"/>
      <c r="J46" s="7"/>
      <c r="K46" s="7"/>
      <c r="L46" s="7"/>
    </row>
    <row r="47" spans="1:25" x14ac:dyDescent="0.3">
      <c r="C47" s="7"/>
      <c r="D47" s="7"/>
      <c r="E47" s="7"/>
      <c r="F47" s="7"/>
      <c r="G47" s="7"/>
      <c r="H47" s="7"/>
      <c r="I47" s="7"/>
      <c r="J47" s="7"/>
      <c r="K47" s="7"/>
      <c r="L47" s="7"/>
    </row>
    <row r="48" spans="1:25" x14ac:dyDescent="0.3">
      <c r="C48" s="7"/>
      <c r="D48" s="7"/>
      <c r="E48" s="7"/>
      <c r="F48" s="7"/>
      <c r="G48" s="7"/>
      <c r="H48" s="7"/>
      <c r="I48" s="7"/>
      <c r="J48" s="7"/>
      <c r="K48" s="7"/>
      <c r="L48" s="7"/>
    </row>
    <row r="49" spans="3:12" x14ac:dyDescent="0.3">
      <c r="C49" s="7"/>
      <c r="D49" s="7"/>
      <c r="E49" s="7"/>
      <c r="F49" s="7"/>
      <c r="G49" s="7"/>
      <c r="H49" s="7"/>
      <c r="I49" s="7"/>
      <c r="J49" s="7"/>
      <c r="K49" s="7"/>
      <c r="L49" s="7"/>
    </row>
    <row r="50" spans="3:12" x14ac:dyDescent="0.3">
      <c r="C50" s="7"/>
      <c r="D50" s="7"/>
      <c r="E50" s="7"/>
      <c r="F50" s="7"/>
      <c r="G50" s="7"/>
      <c r="H50" s="7"/>
      <c r="I50" s="7"/>
      <c r="J50" s="7"/>
      <c r="K50" s="7"/>
      <c r="L50" s="7"/>
    </row>
    <row r="51" spans="3:12" x14ac:dyDescent="0.3">
      <c r="C51" s="7"/>
      <c r="D51" s="7"/>
      <c r="E51" s="7"/>
      <c r="F51" s="7"/>
      <c r="G51" s="7"/>
      <c r="H51" s="7"/>
      <c r="I51" s="7"/>
      <c r="J51" s="7"/>
      <c r="K51" s="7"/>
      <c r="L51" s="7"/>
    </row>
    <row r="52" spans="3:12" x14ac:dyDescent="0.3">
      <c r="C52" s="7"/>
      <c r="D52" s="7"/>
      <c r="E52" s="7"/>
      <c r="F52" s="7"/>
      <c r="G52" s="7"/>
      <c r="H52" s="7"/>
      <c r="I52" s="7"/>
      <c r="J52" s="7"/>
      <c r="K52" s="7"/>
      <c r="L52" s="7"/>
    </row>
    <row r="53" spans="3:12" x14ac:dyDescent="0.3">
      <c r="C53" s="7"/>
      <c r="D53" s="7"/>
      <c r="E53" s="7"/>
      <c r="F53" s="7"/>
      <c r="G53" s="7"/>
      <c r="H53" s="7"/>
      <c r="I53" s="7"/>
      <c r="J53" s="7"/>
      <c r="K53" s="7"/>
      <c r="L53" s="7"/>
    </row>
    <row r="54" spans="3:12" x14ac:dyDescent="0.3">
      <c r="C54" s="7"/>
      <c r="D54" s="7"/>
      <c r="E54" s="7"/>
      <c r="F54" s="7"/>
      <c r="G54" s="7"/>
      <c r="H54" s="7"/>
      <c r="I54" s="7"/>
      <c r="J54" s="7"/>
      <c r="K54" s="7"/>
      <c r="L54" s="7"/>
    </row>
    <row r="55" spans="3:12" x14ac:dyDescent="0.3">
      <c r="C55" s="7"/>
      <c r="D55" s="7"/>
      <c r="E55" s="7"/>
      <c r="F55" s="7"/>
      <c r="G55" s="7"/>
      <c r="H55" s="7"/>
      <c r="I55" s="7"/>
      <c r="J55" s="7"/>
      <c r="K55" s="7"/>
      <c r="L55" s="7"/>
    </row>
    <row r="56" spans="3:12" x14ac:dyDescent="0.3">
      <c r="C56" s="7"/>
      <c r="D56" s="7"/>
      <c r="E56" s="7"/>
      <c r="F56" s="7"/>
      <c r="G56" s="7"/>
      <c r="H56" s="7"/>
      <c r="I56" s="7"/>
      <c r="J56" s="7"/>
      <c r="K56" s="7"/>
      <c r="L56" s="7"/>
    </row>
    <row r="57" spans="3:12" x14ac:dyDescent="0.3">
      <c r="C57" s="7"/>
      <c r="D57" s="7"/>
      <c r="E57" s="7"/>
      <c r="F57" s="7"/>
      <c r="G57" s="7"/>
      <c r="H57" s="7"/>
      <c r="I57" s="7"/>
      <c r="J57" s="7"/>
      <c r="K57" s="7"/>
      <c r="L57" s="7"/>
    </row>
    <row r="58" spans="3:12" x14ac:dyDescent="0.3">
      <c r="C58" s="7"/>
      <c r="D58" s="7"/>
      <c r="E58" s="7"/>
      <c r="F58" s="7"/>
      <c r="G58" s="7"/>
      <c r="H58" s="7"/>
      <c r="I58" s="7"/>
      <c r="J58" s="7"/>
      <c r="K58" s="7"/>
      <c r="L58" s="7"/>
    </row>
    <row r="59" spans="3:12" x14ac:dyDescent="0.3">
      <c r="C59" s="7"/>
      <c r="D59" s="7"/>
      <c r="E59" s="7"/>
      <c r="F59" s="7"/>
      <c r="G59" s="7"/>
      <c r="H59" s="7"/>
      <c r="I59" s="7"/>
      <c r="J59" s="7"/>
      <c r="K59" s="7"/>
      <c r="L59" s="7"/>
    </row>
    <row r="60" spans="3:12" x14ac:dyDescent="0.3">
      <c r="C60" s="7"/>
      <c r="D60" s="7"/>
      <c r="E60" s="7"/>
      <c r="F60" s="7"/>
      <c r="G60" s="7"/>
      <c r="H60" s="7"/>
      <c r="I60" s="7"/>
      <c r="J60" s="7"/>
      <c r="K60" s="7"/>
      <c r="L60" s="7"/>
    </row>
    <row r="61" spans="3:12" x14ac:dyDescent="0.3">
      <c r="C61" s="7"/>
      <c r="D61" s="7"/>
      <c r="E61" s="7"/>
      <c r="F61" s="7"/>
      <c r="G61" s="7"/>
      <c r="H61" s="7"/>
      <c r="I61" s="7"/>
      <c r="J61" s="7"/>
      <c r="K61" s="7"/>
      <c r="L61" s="7"/>
    </row>
    <row r="62" spans="3:12" x14ac:dyDescent="0.3">
      <c r="C62" s="7"/>
      <c r="D62" s="7"/>
      <c r="E62" s="7"/>
      <c r="F62" s="7"/>
      <c r="G62" s="7"/>
      <c r="H62" s="7"/>
      <c r="I62" s="7"/>
      <c r="J62" s="7"/>
      <c r="K62" s="7"/>
      <c r="L62" s="7"/>
    </row>
    <row r="63" spans="3:12" x14ac:dyDescent="0.3">
      <c r="C63" s="7"/>
      <c r="D63" s="7"/>
      <c r="E63" s="7"/>
      <c r="F63" s="7"/>
      <c r="G63" s="7"/>
      <c r="H63" s="7"/>
      <c r="I63" s="7"/>
      <c r="J63" s="7"/>
      <c r="K63" s="7"/>
      <c r="L63" s="7"/>
    </row>
    <row r="64" spans="3:12" x14ac:dyDescent="0.3">
      <c r="C64" s="7"/>
      <c r="D64" s="7"/>
      <c r="E64" s="7"/>
      <c r="F64" s="7"/>
      <c r="G64" s="7"/>
      <c r="H64" s="7"/>
      <c r="I64" s="7"/>
      <c r="J64" s="7"/>
      <c r="K64" s="7"/>
      <c r="L64" s="7"/>
    </row>
    <row r="65" spans="3:12" x14ac:dyDescent="0.3">
      <c r="C65" s="7"/>
      <c r="D65" s="7"/>
      <c r="E65" s="7"/>
      <c r="F65" s="7"/>
      <c r="G65" s="7"/>
      <c r="H65" s="7"/>
      <c r="I65" s="7"/>
      <c r="J65" s="7"/>
      <c r="K65" s="7"/>
      <c r="L65" s="7"/>
    </row>
    <row r="66" spans="3:12" x14ac:dyDescent="0.3">
      <c r="C66" s="7"/>
      <c r="D66" s="7"/>
      <c r="E66" s="7"/>
      <c r="F66" s="7"/>
      <c r="G66" s="7"/>
      <c r="H66" s="7"/>
      <c r="I66" s="7"/>
      <c r="J66" s="7"/>
      <c r="K66" s="7"/>
      <c r="L66" s="7"/>
    </row>
    <row r="67" spans="3:12" x14ac:dyDescent="0.3">
      <c r="C67" s="7"/>
      <c r="D67" s="7"/>
      <c r="E67" s="7"/>
      <c r="F67" s="7"/>
      <c r="G67" s="7"/>
      <c r="H67" s="7"/>
      <c r="I67" s="7"/>
      <c r="J67" s="7"/>
      <c r="K67" s="7"/>
      <c r="L67" s="7"/>
    </row>
    <row r="68" spans="3:12" x14ac:dyDescent="0.3">
      <c r="C68" s="7"/>
      <c r="D68" s="7"/>
      <c r="E68" s="7"/>
      <c r="F68" s="7"/>
      <c r="G68" s="7"/>
      <c r="H68" s="7"/>
      <c r="I68" s="7"/>
      <c r="J68" s="7"/>
      <c r="K68" s="7"/>
      <c r="L68" s="7"/>
    </row>
    <row r="69" spans="3:12" x14ac:dyDescent="0.3">
      <c r="C69" s="7"/>
      <c r="D69" s="7"/>
      <c r="E69" s="7"/>
      <c r="F69" s="7"/>
      <c r="G69" s="7"/>
      <c r="H69" s="7"/>
      <c r="I69" s="7"/>
      <c r="J69" s="7"/>
      <c r="K69" s="7"/>
      <c r="L69" s="7"/>
    </row>
    <row r="70" spans="3:12" x14ac:dyDescent="0.3">
      <c r="C70" s="7"/>
      <c r="D70" s="7"/>
      <c r="E70" s="7"/>
      <c r="F70" s="7"/>
      <c r="G70" s="7"/>
      <c r="H70" s="7"/>
      <c r="I70" s="7"/>
      <c r="J70" s="7"/>
      <c r="K70" s="7"/>
      <c r="L70" s="7"/>
    </row>
    <row r="71" spans="3:12" x14ac:dyDescent="0.3">
      <c r="C71" s="7"/>
      <c r="D71" s="7"/>
      <c r="E71" s="7"/>
      <c r="F71" s="7"/>
      <c r="G71" s="7"/>
      <c r="H71" s="7"/>
      <c r="I71" s="7"/>
      <c r="J71" s="7"/>
      <c r="K71" s="7"/>
      <c r="L71" s="7"/>
    </row>
    <row r="72" spans="3:12" x14ac:dyDescent="0.3">
      <c r="C72" s="7"/>
      <c r="D72" s="7"/>
      <c r="E72" s="7"/>
      <c r="F72" s="7"/>
      <c r="G72" s="7"/>
      <c r="H72" s="7"/>
      <c r="I72" s="7"/>
      <c r="J72" s="7"/>
      <c r="K72" s="7"/>
      <c r="L72" s="7"/>
    </row>
    <row r="73" spans="3:12" x14ac:dyDescent="0.3">
      <c r="C73" s="7"/>
      <c r="D73" s="7"/>
      <c r="E73" s="7"/>
      <c r="F73" s="7"/>
      <c r="G73" s="7"/>
      <c r="H73" s="7"/>
      <c r="I73" s="7"/>
      <c r="J73" s="7"/>
      <c r="K73" s="7"/>
      <c r="L73" s="7"/>
    </row>
    <row r="74" spans="3:12" x14ac:dyDescent="0.3">
      <c r="C74" s="7"/>
      <c r="D74" s="7"/>
      <c r="E74" s="7"/>
      <c r="F74" s="7"/>
      <c r="G74" s="7"/>
      <c r="H74" s="7"/>
      <c r="I74" s="7"/>
      <c r="J74" s="7"/>
      <c r="K74" s="7"/>
      <c r="L74" s="7"/>
    </row>
    <row r="75" spans="3:12" x14ac:dyDescent="0.3">
      <c r="C75" s="7"/>
      <c r="D75" s="7"/>
      <c r="E75" s="7"/>
      <c r="F75" s="7"/>
      <c r="G75" s="7"/>
      <c r="H75" s="7"/>
      <c r="I75" s="7"/>
      <c r="J75" s="7"/>
      <c r="K75" s="7"/>
      <c r="L75" s="7"/>
    </row>
    <row r="76" spans="3:12" x14ac:dyDescent="0.3">
      <c r="C76" s="7"/>
      <c r="D76" s="7"/>
      <c r="E76" s="7"/>
      <c r="F76" s="7"/>
      <c r="G76" s="7"/>
      <c r="H76" s="7"/>
      <c r="I76" s="7"/>
      <c r="J76" s="7"/>
      <c r="K76" s="7"/>
      <c r="L76" s="7"/>
    </row>
    <row r="77" spans="3:12" x14ac:dyDescent="0.3">
      <c r="C77" s="7"/>
      <c r="D77" s="7"/>
      <c r="E77" s="7"/>
      <c r="F77" s="7"/>
      <c r="G77" s="7"/>
      <c r="H77" s="7"/>
      <c r="I77" s="7"/>
      <c r="J77" s="7"/>
      <c r="K77" s="7"/>
      <c r="L77" s="7"/>
    </row>
    <row r="78" spans="3:12" x14ac:dyDescent="0.3">
      <c r="C78" s="7"/>
      <c r="D78" s="7"/>
      <c r="E78" s="7"/>
      <c r="F78" s="7"/>
      <c r="G78" s="7"/>
      <c r="H78" s="7"/>
      <c r="I78" s="7"/>
      <c r="J78" s="7"/>
      <c r="K78" s="7"/>
      <c r="L78" s="7"/>
    </row>
    <row r="79" spans="3:12" x14ac:dyDescent="0.3">
      <c r="C79" s="7"/>
      <c r="D79" s="7"/>
      <c r="E79" s="7"/>
      <c r="F79" s="7"/>
      <c r="G79" s="7"/>
      <c r="H79" s="7"/>
      <c r="I79" s="7"/>
      <c r="J79" s="7"/>
      <c r="K79" s="7"/>
      <c r="L79" s="7"/>
    </row>
    <row r="80" spans="3:12" x14ac:dyDescent="0.3">
      <c r="C80" s="7"/>
      <c r="D80" s="7"/>
      <c r="E80" s="7"/>
      <c r="F80" s="7"/>
      <c r="G80" s="7"/>
      <c r="H80" s="7"/>
      <c r="I80" s="7"/>
      <c r="J80" s="7"/>
      <c r="K80" s="7"/>
      <c r="L80" s="7"/>
    </row>
    <row r="81" spans="3:12" x14ac:dyDescent="0.3">
      <c r="C81" s="7"/>
      <c r="D81" s="7"/>
      <c r="E81" s="7"/>
      <c r="F81" s="7"/>
      <c r="G81" s="7"/>
      <c r="H81" s="7"/>
      <c r="I81" s="7"/>
      <c r="J81" s="7"/>
      <c r="K81" s="7"/>
      <c r="L81" s="7"/>
    </row>
    <row r="82" spans="3:12" x14ac:dyDescent="0.3">
      <c r="C82" s="7"/>
      <c r="D82" s="7"/>
      <c r="E82" s="7"/>
      <c r="F82" s="7"/>
      <c r="G82" s="7"/>
      <c r="H82" s="7"/>
      <c r="I82" s="7"/>
      <c r="J82" s="7"/>
      <c r="K82" s="7"/>
      <c r="L82" s="7"/>
    </row>
    <row r="83" spans="3:12" x14ac:dyDescent="0.3">
      <c r="C83" s="7"/>
      <c r="D83" s="7"/>
      <c r="E83" s="7"/>
      <c r="F83" s="7"/>
      <c r="G83" s="7"/>
      <c r="H83" s="7"/>
      <c r="I83" s="7"/>
      <c r="J83" s="7"/>
      <c r="K83" s="7"/>
      <c r="L83" s="7"/>
    </row>
    <row r="84" spans="3:12" x14ac:dyDescent="0.3">
      <c r="C84" s="7"/>
      <c r="D84" s="7"/>
      <c r="E84" s="7"/>
      <c r="F84" s="7"/>
      <c r="G84" s="7"/>
      <c r="H84" s="7"/>
      <c r="I84" s="7"/>
      <c r="J84" s="7"/>
      <c r="K84" s="7"/>
      <c r="L84" s="7"/>
    </row>
    <row r="85" spans="3:12" x14ac:dyDescent="0.3">
      <c r="C85" s="7"/>
      <c r="D85" s="7"/>
      <c r="E85" s="7"/>
      <c r="F85" s="7"/>
      <c r="G85" s="7"/>
      <c r="H85" s="7"/>
      <c r="I85" s="7"/>
      <c r="J85" s="7"/>
      <c r="K85" s="7"/>
      <c r="L85" s="7"/>
    </row>
    <row r="86" spans="3:12" x14ac:dyDescent="0.3">
      <c r="C86" s="7"/>
      <c r="D86" s="7"/>
      <c r="E86" s="7"/>
      <c r="F86" s="7"/>
      <c r="G86" s="7"/>
      <c r="H86" s="7"/>
      <c r="I86" s="7"/>
      <c r="J86" s="7"/>
      <c r="K86" s="7"/>
      <c r="L86" s="7"/>
    </row>
    <row r="87" spans="3:12" x14ac:dyDescent="0.3">
      <c r="C87" s="7"/>
      <c r="D87" s="7"/>
      <c r="E87" s="7"/>
      <c r="F87" s="7"/>
      <c r="G87" s="7"/>
      <c r="H87" s="7"/>
      <c r="I87" s="7"/>
      <c r="J87" s="7"/>
      <c r="K87" s="7"/>
      <c r="L87" s="7"/>
    </row>
    <row r="88" spans="3:12" x14ac:dyDescent="0.3">
      <c r="C88" s="7"/>
      <c r="D88" s="7"/>
      <c r="E88" s="7"/>
      <c r="F88" s="7"/>
      <c r="G88" s="7"/>
      <c r="H88" s="7"/>
      <c r="I88" s="7"/>
      <c r="J88" s="7"/>
      <c r="K88" s="7"/>
      <c r="L88" s="7"/>
    </row>
    <row r="89" spans="3:12" x14ac:dyDescent="0.3">
      <c r="C89" s="7"/>
      <c r="D89" s="7"/>
      <c r="E89" s="7"/>
      <c r="F89" s="7"/>
      <c r="G89" s="7"/>
      <c r="H89" s="7"/>
      <c r="I89" s="7"/>
      <c r="J89" s="7"/>
      <c r="K89" s="7"/>
      <c r="L89" s="7"/>
    </row>
    <row r="90" spans="3:12" x14ac:dyDescent="0.3">
      <c r="C90" s="7"/>
      <c r="D90" s="7"/>
      <c r="E90" s="7"/>
      <c r="F90" s="7"/>
      <c r="G90" s="7"/>
      <c r="H90" s="7"/>
      <c r="I90" s="7"/>
      <c r="J90" s="7"/>
      <c r="K90" s="7"/>
      <c r="L90" s="7"/>
    </row>
    <row r="91" spans="3:12" x14ac:dyDescent="0.3">
      <c r="C91" s="7"/>
      <c r="D91" s="7"/>
      <c r="E91" s="7"/>
      <c r="F91" s="7"/>
      <c r="G91" s="7"/>
      <c r="H91" s="7"/>
      <c r="I91" s="7"/>
      <c r="J91" s="7"/>
      <c r="K91" s="7"/>
      <c r="L91" s="7"/>
    </row>
    <row r="92" spans="3:12" x14ac:dyDescent="0.3">
      <c r="C92" s="7"/>
      <c r="D92" s="7"/>
      <c r="E92" s="7"/>
      <c r="F92" s="7"/>
      <c r="G92" s="7"/>
      <c r="H92" s="7"/>
      <c r="I92" s="7"/>
      <c r="J92" s="7"/>
      <c r="K92" s="7"/>
      <c r="L92" s="7"/>
    </row>
    <row r="93" spans="3:12" x14ac:dyDescent="0.3">
      <c r="C93" s="7"/>
      <c r="D93" s="7"/>
      <c r="E93" s="7"/>
      <c r="F93" s="7"/>
      <c r="G93" s="7"/>
      <c r="H93" s="7"/>
      <c r="I93" s="7"/>
      <c r="J93" s="7"/>
      <c r="K93" s="7"/>
      <c r="L93" s="7"/>
    </row>
    <row r="94" spans="3:12" x14ac:dyDescent="0.3">
      <c r="C94" s="7"/>
      <c r="D94" s="7"/>
      <c r="E94" s="7"/>
      <c r="F94" s="7"/>
      <c r="G94" s="7"/>
      <c r="H94" s="7"/>
      <c r="I94" s="7"/>
      <c r="J94" s="7"/>
      <c r="K94" s="7"/>
      <c r="L94" s="7"/>
    </row>
    <row r="95" spans="3:12" x14ac:dyDescent="0.3">
      <c r="C95" s="7"/>
      <c r="D95" s="7"/>
      <c r="E95" s="7"/>
      <c r="F95" s="7"/>
      <c r="G95" s="7"/>
      <c r="H95" s="7"/>
      <c r="I95" s="7"/>
      <c r="J95" s="7"/>
      <c r="K95" s="7"/>
      <c r="L95" s="7"/>
    </row>
    <row r="96" spans="3:12" x14ac:dyDescent="0.3">
      <c r="C96" s="7"/>
      <c r="D96" s="7"/>
      <c r="E96" s="7"/>
      <c r="F96" s="7"/>
      <c r="G96" s="7"/>
      <c r="H96" s="7"/>
      <c r="I96" s="7"/>
      <c r="J96" s="7"/>
      <c r="K96" s="7"/>
      <c r="L96" s="7"/>
    </row>
    <row r="97" spans="3:12" x14ac:dyDescent="0.3">
      <c r="C97" s="7"/>
      <c r="D97" s="7"/>
      <c r="E97" s="7"/>
      <c r="F97" s="7"/>
      <c r="G97" s="7"/>
      <c r="H97" s="7"/>
      <c r="I97" s="7"/>
      <c r="J97" s="7"/>
      <c r="K97" s="7"/>
      <c r="L97" s="7"/>
    </row>
    <row r="98" spans="3:12" x14ac:dyDescent="0.3">
      <c r="C98" s="7"/>
      <c r="D98" s="7"/>
      <c r="E98" s="7"/>
      <c r="F98" s="7"/>
      <c r="G98" s="7"/>
      <c r="H98" s="7"/>
      <c r="I98" s="7"/>
      <c r="J98" s="7"/>
      <c r="K98" s="7"/>
      <c r="L98" s="7"/>
    </row>
    <row r="99" spans="3:12" x14ac:dyDescent="0.3">
      <c r="C99" s="7"/>
      <c r="D99" s="7"/>
      <c r="E99" s="7"/>
      <c r="F99" s="7"/>
      <c r="G99" s="7"/>
      <c r="H99" s="7"/>
      <c r="I99" s="7"/>
      <c r="J99" s="7"/>
      <c r="K99" s="7"/>
      <c r="L99" s="7"/>
    </row>
    <row r="100" spans="3:12" x14ac:dyDescent="0.3">
      <c r="C100" s="7"/>
      <c r="D100" s="7"/>
      <c r="E100" s="7"/>
      <c r="F100" s="7"/>
      <c r="G100" s="7"/>
      <c r="H100" s="7"/>
      <c r="I100" s="7"/>
      <c r="J100" s="7"/>
      <c r="K100" s="7"/>
      <c r="L100" s="7"/>
    </row>
    <row r="101" spans="3:12" x14ac:dyDescent="0.3">
      <c r="C101" s="7"/>
      <c r="D101" s="7"/>
      <c r="E101" s="7"/>
      <c r="F101" s="7"/>
      <c r="G101" s="7"/>
      <c r="H101" s="7"/>
      <c r="I101" s="7"/>
      <c r="J101" s="7"/>
      <c r="K101" s="7"/>
      <c r="L101" s="7"/>
    </row>
    <row r="102" spans="3:12" x14ac:dyDescent="0.3">
      <c r="C102" s="7"/>
      <c r="D102" s="7"/>
      <c r="E102" s="7"/>
      <c r="F102" s="7"/>
      <c r="G102" s="7"/>
      <c r="H102" s="7"/>
      <c r="I102" s="7"/>
      <c r="J102" s="7"/>
      <c r="K102" s="7"/>
      <c r="L102" s="7"/>
    </row>
    <row r="103" spans="3:12" x14ac:dyDescent="0.3">
      <c r="C103" s="7"/>
      <c r="D103" s="7"/>
      <c r="E103" s="7"/>
      <c r="F103" s="7"/>
      <c r="G103" s="7"/>
      <c r="H103" s="7"/>
      <c r="I103" s="7"/>
      <c r="J103" s="7"/>
      <c r="K103" s="7"/>
      <c r="L103" s="7"/>
    </row>
    <row r="104" spans="3:12" x14ac:dyDescent="0.3">
      <c r="C104" s="7"/>
      <c r="D104" s="7"/>
      <c r="E104" s="7"/>
      <c r="F104" s="7"/>
      <c r="G104" s="7"/>
      <c r="H104" s="7"/>
      <c r="I104" s="7"/>
      <c r="J104" s="7"/>
      <c r="K104" s="7"/>
      <c r="L104" s="7"/>
    </row>
    <row r="105" spans="3:12" x14ac:dyDescent="0.3">
      <c r="C105" s="7"/>
      <c r="D105" s="7"/>
      <c r="E105" s="7"/>
      <c r="F105" s="7"/>
      <c r="G105" s="7"/>
      <c r="H105" s="7"/>
      <c r="I105" s="7"/>
      <c r="J105" s="7"/>
      <c r="K105" s="7"/>
      <c r="L105" s="7"/>
    </row>
    <row r="106" spans="3:12" x14ac:dyDescent="0.3">
      <c r="C106" s="7"/>
      <c r="D106" s="7"/>
      <c r="E106" s="7"/>
      <c r="F106" s="7"/>
      <c r="G106" s="7"/>
      <c r="H106" s="7"/>
      <c r="I106" s="7"/>
      <c r="J106" s="7"/>
      <c r="K106" s="7"/>
      <c r="L106" s="7"/>
    </row>
    <row r="107" spans="3:12" x14ac:dyDescent="0.3">
      <c r="C107" s="7"/>
      <c r="D107" s="7"/>
      <c r="E107" s="7"/>
      <c r="F107" s="7"/>
      <c r="G107" s="7"/>
      <c r="H107" s="7"/>
      <c r="I107" s="7"/>
      <c r="J107" s="7"/>
      <c r="K107" s="7"/>
      <c r="L107" s="7"/>
    </row>
    <row r="108" spans="3:12" x14ac:dyDescent="0.3">
      <c r="C108" s="7"/>
      <c r="D108" s="7"/>
      <c r="E108" s="7"/>
      <c r="F108" s="7"/>
      <c r="G108" s="7"/>
      <c r="H108" s="7"/>
      <c r="I108" s="7"/>
      <c r="J108" s="7"/>
      <c r="K108" s="7"/>
      <c r="L108" s="7"/>
    </row>
    <row r="109" spans="3:12" x14ac:dyDescent="0.3">
      <c r="C109" s="7"/>
      <c r="D109" s="7"/>
      <c r="E109" s="7"/>
      <c r="F109" s="7"/>
      <c r="G109" s="7"/>
      <c r="H109" s="7"/>
      <c r="I109" s="7"/>
      <c r="J109" s="7"/>
      <c r="K109" s="7"/>
      <c r="L109" s="7"/>
    </row>
    <row r="110" spans="3:12" x14ac:dyDescent="0.3">
      <c r="C110" s="7"/>
      <c r="D110" s="7"/>
      <c r="E110" s="7"/>
      <c r="F110" s="7"/>
      <c r="G110" s="7"/>
      <c r="H110" s="7"/>
      <c r="I110" s="7"/>
      <c r="J110" s="7"/>
      <c r="K110" s="7"/>
      <c r="L110" s="7"/>
    </row>
    <row r="111" spans="3:12" x14ac:dyDescent="0.3">
      <c r="C111" s="7"/>
      <c r="D111" s="7"/>
      <c r="E111" s="7"/>
      <c r="F111" s="7"/>
      <c r="G111" s="7"/>
      <c r="H111" s="7"/>
      <c r="I111" s="7"/>
      <c r="J111" s="7"/>
      <c r="K111" s="7"/>
      <c r="L111" s="7"/>
    </row>
    <row r="112" spans="3:12" x14ac:dyDescent="0.3">
      <c r="C112" s="7"/>
      <c r="D112" s="7"/>
      <c r="E112" s="7"/>
      <c r="F112" s="7"/>
      <c r="G112" s="7"/>
      <c r="H112" s="7"/>
      <c r="I112" s="7"/>
      <c r="J112" s="7"/>
      <c r="K112" s="7"/>
      <c r="L112" s="7"/>
    </row>
    <row r="113" spans="3:12" x14ac:dyDescent="0.3">
      <c r="C113" s="7"/>
      <c r="D113" s="7"/>
      <c r="E113" s="7"/>
      <c r="F113" s="7"/>
      <c r="G113" s="7"/>
      <c r="H113" s="7"/>
      <c r="I113" s="7"/>
      <c r="J113" s="7"/>
      <c r="K113" s="7"/>
      <c r="L113" s="7"/>
    </row>
    <row r="114" spans="3:12" x14ac:dyDescent="0.3">
      <c r="C114" s="7"/>
      <c r="D114" s="7"/>
      <c r="E114" s="7"/>
      <c r="F114" s="7"/>
      <c r="G114" s="7"/>
      <c r="H114" s="7"/>
      <c r="I114" s="7"/>
      <c r="J114" s="7"/>
      <c r="K114" s="7"/>
      <c r="L114" s="7"/>
    </row>
    <row r="115" spans="3:12" x14ac:dyDescent="0.3">
      <c r="C115" s="7"/>
      <c r="D115" s="7"/>
      <c r="E115" s="7"/>
      <c r="F115" s="7"/>
      <c r="G115" s="7"/>
      <c r="H115" s="7"/>
      <c r="I115" s="7"/>
      <c r="J115" s="7"/>
      <c r="K115" s="7"/>
      <c r="L115" s="7"/>
    </row>
    <row r="116" spans="3:12" x14ac:dyDescent="0.3">
      <c r="C116" s="7"/>
      <c r="D116" s="7"/>
      <c r="E116" s="7"/>
      <c r="F116" s="7"/>
      <c r="G116" s="7"/>
      <c r="H116" s="7"/>
      <c r="I116" s="7"/>
      <c r="J116" s="7"/>
      <c r="K116" s="7"/>
      <c r="L116" s="7"/>
    </row>
    <row r="117" spans="3:12" x14ac:dyDescent="0.3">
      <c r="C117" s="7"/>
      <c r="D117" s="7"/>
      <c r="E117" s="7"/>
      <c r="F117" s="7"/>
      <c r="G117" s="7"/>
      <c r="H117" s="7"/>
      <c r="I117" s="7"/>
      <c r="J117" s="7"/>
      <c r="K117" s="7"/>
      <c r="L117" s="7"/>
    </row>
    <row r="118" spans="3:12" x14ac:dyDescent="0.3">
      <c r="C118" s="7"/>
      <c r="D118" s="7"/>
      <c r="E118" s="7"/>
      <c r="F118" s="7"/>
      <c r="G118" s="7"/>
      <c r="H118" s="7"/>
      <c r="I118" s="7"/>
      <c r="J118" s="7"/>
      <c r="K118" s="7"/>
      <c r="L118" s="7"/>
    </row>
  </sheetData>
  <conditionalFormatting sqref="J9:J13 H9:H13 F9:F13 C9:D13">
    <cfRule type="containsText" dxfId="485" priority="2" operator="containsText" text="ntitulé">
      <formula>NOT(ISERROR(SEARCH("ntitulé",C9)))</formula>
    </cfRule>
    <cfRule type="containsBlanks" dxfId="484" priority="3">
      <formula>LEN(TRIM(C9))=0</formula>
    </cfRule>
  </conditionalFormatting>
  <conditionalFormatting sqref="J9:J13 H9:H13 F9:F13 C9:D13">
    <cfRule type="containsText" dxfId="483" priority="1" operator="containsText" text="libre">
      <formula>NOT(ISERROR(SEARCH("libre",C9)))</formula>
    </cfRule>
  </conditionalFormatting>
  <hyperlinks>
    <hyperlink ref="O10" location="TAB2.1!A1" display="TAB2.1!A1"/>
    <hyperlink ref="O11" location="TAB2.5!A1" display="TAB2.5!A1"/>
  </hyperlinks>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'TAB2'!T13:Y13</xm:f>
              <xm:sqref>M13</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'TAB2'!T9:Y9</xm:f>
              <xm:sqref>M9</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'TAB2'!T11:Y11</xm:f>
              <xm:sqref>M11</xm:sqref>
            </x14:sparkline>
            <x14:sparkline>
              <xm:f>'TAB2'!T12:Y12</xm:f>
              <xm:sqref>M12</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'TAB2'!T14:Y14</xm:f>
              <xm:sqref>M14</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'TAB2'!T10:Y10</xm:f>
              <xm:sqref>M10</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topLeftCell="A40" zoomScale="80" zoomScaleNormal="80" workbookViewId="0">
      <selection activeCell="T24" sqref="T24"/>
    </sheetView>
  </sheetViews>
  <sheetFormatPr baseColWidth="10" defaultColWidth="7.140625" defaultRowHeight="15" x14ac:dyDescent="0.3"/>
  <cols>
    <col min="1" max="1" width="54.28515625" style="40" bestFit="1" customWidth="1"/>
    <col min="2" max="2" width="1.7109375" style="40" customWidth="1"/>
    <col min="3" max="3" width="15.7109375" style="40" customWidth="1"/>
    <col min="4" max="11" width="15.7109375" style="25" customWidth="1"/>
    <col min="12" max="12" width="2.7109375" style="40" customWidth="1"/>
    <col min="13" max="13" width="13.28515625" style="25" customWidth="1"/>
    <col min="14" max="16384" width="7.140625" style="25"/>
  </cols>
  <sheetData>
    <row r="1" spans="1:27" ht="21" x14ac:dyDescent="0.35">
      <c r="A1" s="10" t="str">
        <f>TAB00!B45&amp;" : "&amp;TAB00!C45</f>
        <v>TAB2.1 : Evolution des charges nettes contrôlables</v>
      </c>
      <c r="B1" s="133"/>
      <c r="C1" s="133"/>
      <c r="D1" s="133"/>
      <c r="E1" s="133"/>
      <c r="F1" s="133"/>
      <c r="G1" s="133"/>
      <c r="H1" s="133"/>
      <c r="I1" s="133"/>
      <c r="J1" s="133"/>
      <c r="K1" s="133"/>
      <c r="L1" s="133"/>
      <c r="M1" s="133"/>
    </row>
    <row r="2" spans="1:27" x14ac:dyDescent="0.3">
      <c r="J2" s="41"/>
      <c r="K2" s="41"/>
      <c r="M2" s="41"/>
    </row>
    <row r="3" spans="1:27" s="1" customFormat="1" ht="15.75" x14ac:dyDescent="0.35">
      <c r="A3" s="285" t="s">
        <v>329</v>
      </c>
      <c r="B3" s="286"/>
      <c r="C3" s="287"/>
      <c r="D3" s="287"/>
      <c r="E3" s="287"/>
      <c r="F3" s="287"/>
      <c r="G3" s="287"/>
      <c r="H3" s="287"/>
      <c r="I3" s="287"/>
      <c r="J3" s="287"/>
      <c r="K3" s="287"/>
      <c r="L3" s="287"/>
      <c r="M3" s="287"/>
      <c r="N3" s="41"/>
      <c r="O3" s="41"/>
      <c r="P3" s="41"/>
      <c r="Q3" s="41"/>
      <c r="V3" s="92"/>
      <c r="W3" s="92"/>
      <c r="X3" s="92"/>
      <c r="Y3" s="92"/>
      <c r="Z3" s="92"/>
      <c r="AA3" s="92"/>
    </row>
    <row r="4" spans="1:27" s="41" customFormat="1" x14ac:dyDescent="0.3">
      <c r="A4" s="42"/>
      <c r="B4" s="43"/>
      <c r="C4" s="42"/>
      <c r="L4" s="43"/>
    </row>
    <row r="5" spans="1:27" s="41" customFormat="1" ht="27" x14ac:dyDescent="0.3">
      <c r="A5" s="107" t="s">
        <v>0</v>
      </c>
      <c r="B5" s="108"/>
      <c r="C5" s="109" t="s">
        <v>52</v>
      </c>
      <c r="D5" s="109" t="s">
        <v>79</v>
      </c>
      <c r="E5" s="110" t="str">
        <f>"Evolution "&amp;D5&amp;" - "&amp;C5</f>
        <v>Evolution Budget 2020 - Budget 2019</v>
      </c>
      <c r="F5" s="109" t="s">
        <v>86</v>
      </c>
      <c r="G5" s="110" t="str">
        <f>"Evolution "&amp;F5&amp;" - "&amp;D5</f>
        <v>Evolution Budget 2021 - Budget 2020</v>
      </c>
      <c r="H5" s="109" t="s">
        <v>87</v>
      </c>
      <c r="I5" s="110" t="str">
        <f>"Evolution "&amp;H5&amp;" - "&amp;F5</f>
        <v>Evolution Budget 2022 - Budget 2021</v>
      </c>
      <c r="J5" s="109" t="s">
        <v>88</v>
      </c>
      <c r="K5" s="110" t="str">
        <f>"Evolution "&amp;J5&amp;" - "&amp;H5</f>
        <v>Evolution Budget 2023 - Budget 2022</v>
      </c>
      <c r="M5" s="129" t="s">
        <v>268</v>
      </c>
    </row>
    <row r="6" spans="1:27" s="41" customFormat="1" ht="13.5" x14ac:dyDescent="0.3">
      <c r="A6" s="42"/>
      <c r="B6" s="44"/>
      <c r="J6" s="44"/>
    </row>
    <row r="7" spans="1:27" s="41" customFormat="1" ht="13.5" x14ac:dyDescent="0.3">
      <c r="A7" s="169" t="s">
        <v>55</v>
      </c>
      <c r="B7" s="44"/>
      <c r="C7" s="170"/>
      <c r="D7" s="170"/>
      <c r="E7" s="124">
        <f t="shared" ref="E7:E44" si="0">IF(AND(ROUND(C7,0)=0,D7&gt;C7),"INF",IF(AND(ROUND(C7,0)=0,ROUND(D7,0)=0),0,(D7-C7)/C7))</f>
        <v>0</v>
      </c>
      <c r="F7" s="170"/>
      <c r="G7" s="124">
        <f>IF(AND(ROUND(D7,0)=0,F7&gt;D7),"INF",IF(AND(ROUND(D7,0)=0,ROUND(F7,0)=0),0,(F7-D7)/D7))</f>
        <v>0</v>
      </c>
      <c r="H7" s="170"/>
      <c r="I7" s="124">
        <f>IF(AND(ROUND(F7,0)=0,H7&gt;F7),"INF",IF(AND(ROUND(F7,0)=0,ROUND(H7,0)=0),0,(H7-F7)/F7))</f>
        <v>0</v>
      </c>
      <c r="J7" s="170"/>
      <c r="K7" s="124">
        <f>IF(AND(ROUND(H7,0)=0,J7&gt;H7),"INF",IF(AND(ROUND(H7,0)=0,ROUND(J7,0)=0),0,(J7-H7)/H7))</f>
        <v>0</v>
      </c>
      <c r="M7" s="171" t="s">
        <v>44</v>
      </c>
    </row>
    <row r="8" spans="1:27" s="41" customFormat="1" ht="13.5" x14ac:dyDescent="0.3">
      <c r="A8" s="172" t="s">
        <v>56</v>
      </c>
      <c r="B8" s="44"/>
      <c r="C8" s="173">
        <f>SUM(C9:C20)</f>
        <v>0</v>
      </c>
      <c r="D8" s="173">
        <f>SUM(D9:D20)</f>
        <v>0</v>
      </c>
      <c r="E8" s="124">
        <f t="shared" si="0"/>
        <v>0</v>
      </c>
      <c r="F8" s="173">
        <f>SUM(F9:F20)</f>
        <v>0</v>
      </c>
      <c r="G8" s="124">
        <f t="shared" ref="G8:K43" si="1">IF(AND(ROUND(D8,0)=0,F8&gt;D8),"INF",IF(AND(ROUND(D8,0)=0,ROUND(F8,0)=0),0,(F8-D8)/D8))</f>
        <v>0</v>
      </c>
      <c r="H8" s="173">
        <f>SUM(H9:H20)</f>
        <v>0</v>
      </c>
      <c r="I8" s="124">
        <f t="shared" si="1"/>
        <v>0</v>
      </c>
      <c r="J8" s="173">
        <f>SUM(J9:J20)</f>
        <v>0</v>
      </c>
      <c r="K8" s="124">
        <f t="shared" si="1"/>
        <v>0</v>
      </c>
    </row>
    <row r="9" spans="1:27" s="41" customFormat="1" x14ac:dyDescent="0.3">
      <c r="A9" s="174" t="s">
        <v>250</v>
      </c>
      <c r="B9" s="44"/>
      <c r="C9" s="170"/>
      <c r="D9" s="170"/>
      <c r="E9" s="124">
        <f t="shared" si="0"/>
        <v>0</v>
      </c>
      <c r="F9" s="170"/>
      <c r="G9" s="124">
        <f t="shared" si="1"/>
        <v>0</v>
      </c>
      <c r="H9" s="170"/>
      <c r="I9" s="124">
        <f t="shared" si="1"/>
        <v>0</v>
      </c>
      <c r="J9" s="170"/>
      <c r="K9" s="124">
        <f t="shared" si="1"/>
        <v>0</v>
      </c>
      <c r="M9" s="168" t="s">
        <v>184</v>
      </c>
    </row>
    <row r="10" spans="1:27" s="41" customFormat="1" ht="13.5" x14ac:dyDescent="0.3">
      <c r="A10" s="174" t="s">
        <v>163</v>
      </c>
      <c r="B10" s="44"/>
      <c r="C10" s="170"/>
      <c r="D10" s="170"/>
      <c r="E10" s="124">
        <f t="shared" si="0"/>
        <v>0</v>
      </c>
      <c r="F10" s="170"/>
      <c r="G10" s="124">
        <f t="shared" si="1"/>
        <v>0</v>
      </c>
      <c r="H10" s="170"/>
      <c r="I10" s="124">
        <f t="shared" si="1"/>
        <v>0</v>
      </c>
      <c r="J10" s="170"/>
      <c r="K10" s="124">
        <f t="shared" si="1"/>
        <v>0</v>
      </c>
      <c r="M10" s="171" t="s">
        <v>45</v>
      </c>
    </row>
    <row r="11" spans="1:27" s="41" customFormat="1" ht="13.5" x14ac:dyDescent="0.3">
      <c r="A11" s="174" t="s">
        <v>164</v>
      </c>
      <c r="B11" s="44"/>
      <c r="C11" s="170"/>
      <c r="D11" s="170"/>
      <c r="E11" s="124">
        <f t="shared" si="0"/>
        <v>0</v>
      </c>
      <c r="F11" s="170"/>
      <c r="G11" s="124">
        <f t="shared" si="1"/>
        <v>0</v>
      </c>
      <c r="H11" s="170"/>
      <c r="I11" s="124">
        <f t="shared" si="1"/>
        <v>0</v>
      </c>
      <c r="J11" s="170"/>
      <c r="K11" s="124">
        <f t="shared" si="1"/>
        <v>0</v>
      </c>
      <c r="M11" s="171" t="s">
        <v>46</v>
      </c>
    </row>
    <row r="12" spans="1:27" s="41" customFormat="1" ht="13.5" x14ac:dyDescent="0.3">
      <c r="A12" s="174" t="s">
        <v>165</v>
      </c>
      <c r="B12" s="44"/>
      <c r="C12" s="170"/>
      <c r="D12" s="170"/>
      <c r="E12" s="124">
        <f t="shared" si="0"/>
        <v>0</v>
      </c>
      <c r="F12" s="170"/>
      <c r="G12" s="124">
        <f t="shared" si="1"/>
        <v>0</v>
      </c>
      <c r="H12" s="170"/>
      <c r="I12" s="124">
        <f t="shared" si="1"/>
        <v>0</v>
      </c>
      <c r="J12" s="170"/>
      <c r="K12" s="124">
        <f t="shared" si="1"/>
        <v>0</v>
      </c>
      <c r="M12" s="171" t="s">
        <v>47</v>
      </c>
    </row>
    <row r="13" spans="1:27" s="41" customFormat="1" ht="27" x14ac:dyDescent="0.3">
      <c r="A13" s="174" t="s">
        <v>166</v>
      </c>
      <c r="B13" s="44"/>
      <c r="C13" s="170"/>
      <c r="D13" s="170"/>
      <c r="E13" s="124">
        <f t="shared" si="0"/>
        <v>0</v>
      </c>
      <c r="F13" s="170"/>
      <c r="G13" s="124">
        <f t="shared" si="1"/>
        <v>0</v>
      </c>
      <c r="H13" s="170"/>
      <c r="I13" s="124">
        <f t="shared" si="1"/>
        <v>0</v>
      </c>
      <c r="J13" s="170"/>
      <c r="K13" s="124">
        <f t="shared" si="1"/>
        <v>0</v>
      </c>
      <c r="M13" s="171" t="s">
        <v>48</v>
      </c>
    </row>
    <row r="14" spans="1:27" s="41" customFormat="1" ht="13.5" x14ac:dyDescent="0.3">
      <c r="A14" s="175" t="s">
        <v>167</v>
      </c>
      <c r="B14" s="44"/>
      <c r="C14" s="170"/>
      <c r="D14" s="170"/>
      <c r="E14" s="124">
        <f t="shared" si="0"/>
        <v>0</v>
      </c>
      <c r="F14" s="170"/>
      <c r="G14" s="124">
        <f t="shared" si="1"/>
        <v>0</v>
      </c>
      <c r="H14" s="170"/>
      <c r="I14" s="124">
        <f t="shared" si="1"/>
        <v>0</v>
      </c>
      <c r="J14" s="170"/>
      <c r="K14" s="124">
        <f t="shared" si="1"/>
        <v>0</v>
      </c>
      <c r="M14" s="171" t="s">
        <v>49</v>
      </c>
    </row>
    <row r="15" spans="1:27" s="41" customFormat="1" ht="13.5" x14ac:dyDescent="0.3">
      <c r="A15" s="174" t="s">
        <v>168</v>
      </c>
      <c r="B15" s="44"/>
      <c r="C15" s="170"/>
      <c r="D15" s="170"/>
      <c r="E15" s="124">
        <f t="shared" si="0"/>
        <v>0</v>
      </c>
      <c r="F15" s="170"/>
      <c r="G15" s="124">
        <f t="shared" si="1"/>
        <v>0</v>
      </c>
      <c r="H15" s="170"/>
      <c r="I15" s="124">
        <f t="shared" si="1"/>
        <v>0</v>
      </c>
      <c r="J15" s="170"/>
      <c r="K15" s="124">
        <f t="shared" si="1"/>
        <v>0</v>
      </c>
      <c r="M15" s="171" t="s">
        <v>63</v>
      </c>
    </row>
    <row r="16" spans="1:27" s="41" customFormat="1" ht="13.5" x14ac:dyDescent="0.3">
      <c r="A16" s="176" t="s">
        <v>57</v>
      </c>
      <c r="B16" s="44"/>
      <c r="C16" s="170"/>
      <c r="D16" s="170"/>
      <c r="E16" s="124">
        <f t="shared" si="0"/>
        <v>0</v>
      </c>
      <c r="F16" s="170"/>
      <c r="G16" s="124">
        <f t="shared" si="1"/>
        <v>0</v>
      </c>
      <c r="H16" s="170"/>
      <c r="I16" s="124">
        <f t="shared" si="1"/>
        <v>0</v>
      </c>
      <c r="J16" s="170"/>
      <c r="K16" s="124">
        <f t="shared" si="1"/>
        <v>0</v>
      </c>
      <c r="M16" s="171" t="s">
        <v>64</v>
      </c>
    </row>
    <row r="17" spans="1:13" s="41" customFormat="1" ht="13.5" x14ac:dyDescent="0.3">
      <c r="A17" s="176" t="s">
        <v>58</v>
      </c>
      <c r="B17" s="44"/>
      <c r="C17" s="170"/>
      <c r="D17" s="170"/>
      <c r="E17" s="124">
        <f t="shared" si="0"/>
        <v>0</v>
      </c>
      <c r="F17" s="170"/>
      <c r="G17" s="124">
        <f t="shared" si="1"/>
        <v>0</v>
      </c>
      <c r="H17" s="170"/>
      <c r="I17" s="124">
        <f t="shared" si="1"/>
        <v>0</v>
      </c>
      <c r="J17" s="170"/>
      <c r="K17" s="124">
        <f t="shared" si="1"/>
        <v>0</v>
      </c>
      <c r="M17" s="171" t="s">
        <v>65</v>
      </c>
    </row>
    <row r="18" spans="1:13" s="41" customFormat="1" ht="13.5" x14ac:dyDescent="0.3">
      <c r="A18" s="176" t="s">
        <v>59</v>
      </c>
      <c r="B18" s="44"/>
      <c r="C18" s="170"/>
      <c r="D18" s="170"/>
      <c r="E18" s="124">
        <f t="shared" si="0"/>
        <v>0</v>
      </c>
      <c r="F18" s="170"/>
      <c r="G18" s="124">
        <f t="shared" si="1"/>
        <v>0</v>
      </c>
      <c r="H18" s="170"/>
      <c r="I18" s="124">
        <f t="shared" si="1"/>
        <v>0</v>
      </c>
      <c r="J18" s="170"/>
      <c r="K18" s="124">
        <f t="shared" si="1"/>
        <v>0</v>
      </c>
      <c r="M18" s="171" t="s">
        <v>66</v>
      </c>
    </row>
    <row r="19" spans="1:13" s="41" customFormat="1" ht="13.5" x14ac:dyDescent="0.3">
      <c r="A19" s="176" t="s">
        <v>60</v>
      </c>
      <c r="B19" s="44"/>
      <c r="C19" s="170"/>
      <c r="D19" s="170"/>
      <c r="E19" s="124">
        <f t="shared" si="0"/>
        <v>0</v>
      </c>
      <c r="F19" s="170"/>
      <c r="G19" s="124">
        <f t="shared" si="1"/>
        <v>0</v>
      </c>
      <c r="H19" s="170"/>
      <c r="I19" s="124">
        <f t="shared" si="1"/>
        <v>0</v>
      </c>
      <c r="J19" s="170"/>
      <c r="K19" s="124">
        <f t="shared" si="1"/>
        <v>0</v>
      </c>
      <c r="M19" s="171" t="s">
        <v>67</v>
      </c>
    </row>
    <row r="20" spans="1:13" s="41" customFormat="1" ht="13.5" x14ac:dyDescent="0.3">
      <c r="A20" s="176" t="s">
        <v>61</v>
      </c>
      <c r="B20" s="44"/>
      <c r="C20" s="170"/>
      <c r="D20" s="170"/>
      <c r="E20" s="124">
        <f t="shared" si="0"/>
        <v>0</v>
      </c>
      <c r="F20" s="170"/>
      <c r="G20" s="124">
        <f t="shared" si="1"/>
        <v>0</v>
      </c>
      <c r="H20" s="170"/>
      <c r="I20" s="124">
        <f t="shared" si="1"/>
        <v>0</v>
      </c>
      <c r="J20" s="170"/>
      <c r="K20" s="124">
        <f t="shared" si="1"/>
        <v>0</v>
      </c>
      <c r="M20" s="171" t="s">
        <v>69</v>
      </c>
    </row>
    <row r="21" spans="1:13" s="41" customFormat="1" ht="13.5" x14ac:dyDescent="0.3">
      <c r="A21" s="177" t="s">
        <v>62</v>
      </c>
      <c r="B21" s="44"/>
      <c r="C21" s="178">
        <f>SUM(C22:C27)</f>
        <v>0</v>
      </c>
      <c r="D21" s="178">
        <f>SUM(D22:D27)</f>
        <v>0</v>
      </c>
      <c r="E21" s="124">
        <f t="shared" si="0"/>
        <v>0</v>
      </c>
      <c r="F21" s="178">
        <f>SUM(F22:F27)</f>
        <v>0</v>
      </c>
      <c r="G21" s="124">
        <f t="shared" si="1"/>
        <v>0</v>
      </c>
      <c r="H21" s="178">
        <f>SUM(H22:H27)</f>
        <v>0</v>
      </c>
      <c r="I21" s="124">
        <f t="shared" si="1"/>
        <v>0</v>
      </c>
      <c r="J21" s="178">
        <f>SUM(J22:J27)</f>
        <v>0</v>
      </c>
      <c r="K21" s="124">
        <f t="shared" si="1"/>
        <v>0</v>
      </c>
      <c r="M21" s="312" t="s">
        <v>209</v>
      </c>
    </row>
    <row r="22" spans="1:13" s="41" customFormat="1" ht="13.5" x14ac:dyDescent="0.3">
      <c r="A22" s="179" t="s">
        <v>192</v>
      </c>
      <c r="B22" s="44"/>
      <c r="C22" s="178">
        <f>TAB2.1.2!C6</f>
        <v>0</v>
      </c>
      <c r="D22" s="178">
        <f>TAB2.1.2!D6</f>
        <v>0</v>
      </c>
      <c r="E22" s="124">
        <f t="shared" si="0"/>
        <v>0</v>
      </c>
      <c r="F22" s="178">
        <f>TAB2.1.2!E6</f>
        <v>0</v>
      </c>
      <c r="G22" s="124">
        <f t="shared" si="1"/>
        <v>0</v>
      </c>
      <c r="H22" s="178">
        <f>TAB2.1.2!F6</f>
        <v>0</v>
      </c>
      <c r="I22" s="124">
        <f t="shared" si="1"/>
        <v>0</v>
      </c>
      <c r="J22" s="178">
        <f>TAB2.1.2!G6</f>
        <v>0</v>
      </c>
      <c r="K22" s="124">
        <f t="shared" si="1"/>
        <v>0</v>
      </c>
      <c r="M22" s="312"/>
    </row>
    <row r="23" spans="1:13" s="41" customFormat="1" ht="13.5" x14ac:dyDescent="0.3">
      <c r="A23" s="179" t="s">
        <v>195</v>
      </c>
      <c r="B23" s="44"/>
      <c r="C23" s="178">
        <f>TAB2.1.2!C7</f>
        <v>0</v>
      </c>
      <c r="D23" s="178">
        <f>TAB2.1.2!D7</f>
        <v>0</v>
      </c>
      <c r="E23" s="124">
        <f t="shared" si="0"/>
        <v>0</v>
      </c>
      <c r="F23" s="178">
        <f>TAB2.1.2!E7</f>
        <v>0</v>
      </c>
      <c r="G23" s="124">
        <f t="shared" si="1"/>
        <v>0</v>
      </c>
      <c r="H23" s="178">
        <f>TAB2.1.2!F7</f>
        <v>0</v>
      </c>
      <c r="I23" s="124">
        <f t="shared" si="1"/>
        <v>0</v>
      </c>
      <c r="J23" s="178">
        <f>TAB2.1.2!G7</f>
        <v>0</v>
      </c>
      <c r="K23" s="124">
        <f t="shared" si="1"/>
        <v>0</v>
      </c>
      <c r="M23" s="312"/>
    </row>
    <row r="24" spans="1:13" s="41" customFormat="1" ht="13.5" x14ac:dyDescent="0.3">
      <c r="A24" s="179" t="s">
        <v>193</v>
      </c>
      <c r="B24" s="44"/>
      <c r="C24" s="178">
        <f>TAB2.1.2!C8</f>
        <v>0</v>
      </c>
      <c r="D24" s="178">
        <f>TAB2.1.2!D8</f>
        <v>0</v>
      </c>
      <c r="E24" s="124">
        <f t="shared" si="0"/>
        <v>0</v>
      </c>
      <c r="F24" s="178">
        <f>TAB2.1.2!E8</f>
        <v>0</v>
      </c>
      <c r="G24" s="124">
        <f t="shared" si="1"/>
        <v>0</v>
      </c>
      <c r="H24" s="178">
        <f>TAB2.1.2!F8</f>
        <v>0</v>
      </c>
      <c r="I24" s="124">
        <f t="shared" si="1"/>
        <v>0</v>
      </c>
      <c r="J24" s="178">
        <f>TAB2.1.2!G8</f>
        <v>0</v>
      </c>
      <c r="K24" s="124">
        <f t="shared" si="1"/>
        <v>0</v>
      </c>
      <c r="M24" s="312"/>
    </row>
    <row r="25" spans="1:13" s="41" customFormat="1" ht="13.5" x14ac:dyDescent="0.3">
      <c r="A25" s="179" t="s">
        <v>191</v>
      </c>
      <c r="B25" s="44"/>
      <c r="C25" s="178">
        <f>TAB2.1.2!C9</f>
        <v>0</v>
      </c>
      <c r="D25" s="178">
        <f>TAB2.1.2!D9</f>
        <v>0</v>
      </c>
      <c r="E25" s="124">
        <f t="shared" si="0"/>
        <v>0</v>
      </c>
      <c r="F25" s="178">
        <f>TAB2.1.2!E9</f>
        <v>0</v>
      </c>
      <c r="G25" s="124">
        <f t="shared" si="1"/>
        <v>0</v>
      </c>
      <c r="H25" s="178">
        <f>TAB2.1.2!F9</f>
        <v>0</v>
      </c>
      <c r="I25" s="124">
        <f t="shared" si="1"/>
        <v>0</v>
      </c>
      <c r="J25" s="178">
        <f>TAB2.1.2!G9</f>
        <v>0</v>
      </c>
      <c r="K25" s="124">
        <f t="shared" si="1"/>
        <v>0</v>
      </c>
      <c r="M25" s="312"/>
    </row>
    <row r="26" spans="1:13" s="41" customFormat="1" ht="40.5" x14ac:dyDescent="0.3">
      <c r="A26" s="179" t="s">
        <v>271</v>
      </c>
      <c r="B26" s="44"/>
      <c r="C26" s="178">
        <f>TAB2.1.2!C10</f>
        <v>0</v>
      </c>
      <c r="D26" s="178">
        <f>TAB2.1.2!D10</f>
        <v>0</v>
      </c>
      <c r="E26" s="124">
        <f t="shared" si="0"/>
        <v>0</v>
      </c>
      <c r="F26" s="178">
        <f>TAB2.1.2!E10</f>
        <v>0</v>
      </c>
      <c r="G26" s="124">
        <f t="shared" si="1"/>
        <v>0</v>
      </c>
      <c r="H26" s="178">
        <f>TAB2.1.2!F10</f>
        <v>0</v>
      </c>
      <c r="I26" s="124">
        <f t="shared" si="1"/>
        <v>0</v>
      </c>
      <c r="J26" s="178">
        <f>TAB2.1.2!G10</f>
        <v>0</v>
      </c>
      <c r="K26" s="124">
        <f t="shared" si="1"/>
        <v>0</v>
      </c>
      <c r="M26" s="312"/>
    </row>
    <row r="27" spans="1:13" s="41" customFormat="1" ht="13.5" x14ac:dyDescent="0.3">
      <c r="A27" s="179" t="s">
        <v>272</v>
      </c>
      <c r="B27" s="44"/>
      <c r="C27" s="178">
        <f>TAB2.1.2!C11</f>
        <v>0</v>
      </c>
      <c r="D27" s="178">
        <f>TAB2.1.2!D11</f>
        <v>0</v>
      </c>
      <c r="E27" s="124">
        <f t="shared" si="0"/>
        <v>0</v>
      </c>
      <c r="F27" s="178">
        <f>TAB2.1.2!E11</f>
        <v>0</v>
      </c>
      <c r="G27" s="124">
        <f t="shared" si="1"/>
        <v>0</v>
      </c>
      <c r="H27" s="178">
        <f>TAB2.1.2!F11</f>
        <v>0</v>
      </c>
      <c r="I27" s="124">
        <f t="shared" si="1"/>
        <v>0</v>
      </c>
      <c r="J27" s="178">
        <f>TAB2.1.2!G11</f>
        <v>0</v>
      </c>
      <c r="K27" s="124">
        <f t="shared" si="1"/>
        <v>0</v>
      </c>
      <c r="M27" s="312"/>
    </row>
    <row r="28" spans="1:13" s="41" customFormat="1" ht="13.5" x14ac:dyDescent="0.3">
      <c r="A28" s="177" t="s">
        <v>25</v>
      </c>
      <c r="B28" s="44"/>
      <c r="C28" s="170"/>
      <c r="D28" s="170"/>
      <c r="E28" s="124">
        <f t="shared" si="0"/>
        <v>0</v>
      </c>
      <c r="F28" s="170"/>
      <c r="G28" s="124">
        <f t="shared" si="1"/>
        <v>0</v>
      </c>
      <c r="H28" s="170"/>
      <c r="I28" s="124">
        <f t="shared" si="1"/>
        <v>0</v>
      </c>
      <c r="J28" s="170"/>
      <c r="K28" s="124">
        <f t="shared" si="1"/>
        <v>0</v>
      </c>
      <c r="M28" s="171" t="s">
        <v>68</v>
      </c>
    </row>
    <row r="29" spans="1:13" s="41" customFormat="1" ht="13.5" x14ac:dyDescent="0.3">
      <c r="A29" s="177" t="s">
        <v>205</v>
      </c>
      <c r="B29" s="44"/>
      <c r="C29" s="178">
        <f>SUM(C30:C31)</f>
        <v>0</v>
      </c>
      <c r="D29" s="178">
        <f>SUM(D30:D31)</f>
        <v>0</v>
      </c>
      <c r="E29" s="124">
        <f t="shared" si="0"/>
        <v>0</v>
      </c>
      <c r="F29" s="178">
        <f>SUM(F30:F31)</f>
        <v>0</v>
      </c>
      <c r="G29" s="124">
        <f t="shared" si="1"/>
        <v>0</v>
      </c>
      <c r="H29" s="178">
        <f>SUM(H30:H31)</f>
        <v>0</v>
      </c>
      <c r="I29" s="124">
        <f t="shared" si="1"/>
        <v>0</v>
      </c>
      <c r="J29" s="178">
        <f>SUM(J30:J31)</f>
        <v>0</v>
      </c>
      <c r="K29" s="124">
        <f t="shared" si="1"/>
        <v>0</v>
      </c>
    </row>
    <row r="30" spans="1:13" s="41" customFormat="1" ht="13.5" x14ac:dyDescent="0.3">
      <c r="A30" s="179" t="s">
        <v>206</v>
      </c>
      <c r="B30" s="44"/>
      <c r="C30" s="170"/>
      <c r="D30" s="170"/>
      <c r="E30" s="124">
        <f t="shared" si="0"/>
        <v>0</v>
      </c>
      <c r="F30" s="170"/>
      <c r="G30" s="124">
        <f t="shared" si="1"/>
        <v>0</v>
      </c>
      <c r="H30" s="170"/>
      <c r="I30" s="124">
        <f t="shared" si="1"/>
        <v>0</v>
      </c>
      <c r="J30" s="170"/>
      <c r="K30" s="124">
        <f t="shared" si="1"/>
        <v>0</v>
      </c>
      <c r="M30" s="171" t="s">
        <v>70</v>
      </c>
    </row>
    <row r="31" spans="1:13" s="41" customFormat="1" ht="13.5" x14ac:dyDescent="0.3">
      <c r="A31" s="179" t="s">
        <v>207</v>
      </c>
      <c r="B31" s="44"/>
      <c r="C31" s="170"/>
      <c r="D31" s="170"/>
      <c r="E31" s="124">
        <f t="shared" si="0"/>
        <v>0</v>
      </c>
      <c r="F31" s="170"/>
      <c r="G31" s="124">
        <f t="shared" si="1"/>
        <v>0</v>
      </c>
      <c r="H31" s="170"/>
      <c r="I31" s="124">
        <f t="shared" si="1"/>
        <v>0</v>
      </c>
      <c r="J31" s="170"/>
      <c r="K31" s="124">
        <f t="shared" si="1"/>
        <v>0</v>
      </c>
      <c r="M31" s="171" t="s">
        <v>71</v>
      </c>
    </row>
    <row r="32" spans="1:13" s="41" customFormat="1" ht="13.5" x14ac:dyDescent="0.3">
      <c r="A32" s="180" t="s">
        <v>208</v>
      </c>
      <c r="B32" s="44"/>
      <c r="C32" s="170"/>
      <c r="D32" s="170"/>
      <c r="E32" s="124">
        <f t="shared" si="0"/>
        <v>0</v>
      </c>
      <c r="F32" s="170"/>
      <c r="G32" s="124">
        <f t="shared" si="1"/>
        <v>0</v>
      </c>
      <c r="H32" s="170"/>
      <c r="I32" s="124">
        <f t="shared" si="1"/>
        <v>0</v>
      </c>
      <c r="J32" s="170"/>
      <c r="K32" s="124">
        <f t="shared" si="1"/>
        <v>0</v>
      </c>
      <c r="M32" s="171" t="s">
        <v>72</v>
      </c>
    </row>
    <row r="33" spans="1:27" s="41" customFormat="1" ht="13.5" x14ac:dyDescent="0.3">
      <c r="A33" s="177" t="s">
        <v>251</v>
      </c>
      <c r="B33" s="44"/>
      <c r="C33" s="170"/>
      <c r="D33" s="170"/>
      <c r="E33" s="124">
        <f t="shared" si="0"/>
        <v>0</v>
      </c>
      <c r="F33" s="170"/>
      <c r="G33" s="124">
        <f t="shared" si="1"/>
        <v>0</v>
      </c>
      <c r="H33" s="170"/>
      <c r="I33" s="124">
        <f t="shared" si="1"/>
        <v>0</v>
      </c>
      <c r="J33" s="170"/>
      <c r="K33" s="124">
        <f t="shared" si="1"/>
        <v>0</v>
      </c>
      <c r="M33" s="171" t="s">
        <v>73</v>
      </c>
    </row>
    <row r="34" spans="1:27" s="41" customFormat="1" ht="13.5" x14ac:dyDescent="0.3">
      <c r="A34" s="177" t="s">
        <v>273</v>
      </c>
      <c r="B34" s="44"/>
      <c r="C34" s="170"/>
      <c r="D34" s="170"/>
      <c r="E34" s="124">
        <f t="shared" si="0"/>
        <v>0</v>
      </c>
      <c r="F34" s="170"/>
      <c r="G34" s="124">
        <f t="shared" si="1"/>
        <v>0</v>
      </c>
      <c r="H34" s="170"/>
      <c r="I34" s="124">
        <f t="shared" si="1"/>
        <v>0</v>
      </c>
      <c r="J34" s="170"/>
      <c r="K34" s="124">
        <f t="shared" si="1"/>
        <v>0</v>
      </c>
      <c r="M34" s="171" t="s">
        <v>74</v>
      </c>
    </row>
    <row r="35" spans="1:27" s="41" customFormat="1" ht="13.5" x14ac:dyDescent="0.3">
      <c r="A35" s="177" t="s">
        <v>252</v>
      </c>
      <c r="B35" s="44"/>
      <c r="C35" s="170"/>
      <c r="D35" s="181"/>
      <c r="E35" s="124">
        <f t="shared" si="0"/>
        <v>0</v>
      </c>
      <c r="F35" s="181"/>
      <c r="G35" s="124">
        <f t="shared" si="1"/>
        <v>0</v>
      </c>
      <c r="H35" s="181"/>
      <c r="I35" s="124">
        <f t="shared" si="1"/>
        <v>0</v>
      </c>
      <c r="J35" s="181"/>
      <c r="K35" s="124">
        <f t="shared" si="1"/>
        <v>0</v>
      </c>
      <c r="M35" s="171" t="s">
        <v>75</v>
      </c>
    </row>
    <row r="36" spans="1:27" s="41" customFormat="1" ht="13.5" x14ac:dyDescent="0.3">
      <c r="A36" s="122" t="s">
        <v>332</v>
      </c>
      <c r="B36" s="44"/>
      <c r="C36" s="125">
        <f t="shared" ref="C36" si="2">SUM(C7:C8,C21,C28:C29,C32:C35)</f>
        <v>0</v>
      </c>
      <c r="D36" s="123">
        <f t="shared" ref="D36" si="3">SUM(D7:D8,D21,D28:D29,D32:D35)</f>
        <v>0</v>
      </c>
      <c r="E36" s="126">
        <f t="shared" si="0"/>
        <v>0</v>
      </c>
      <c r="F36" s="123">
        <f t="shared" ref="F36" si="4">SUM(F7:F8,F21,F28:F29,F32:F35)</f>
        <v>0</v>
      </c>
      <c r="G36" s="126">
        <f t="shared" si="1"/>
        <v>0</v>
      </c>
      <c r="H36" s="123">
        <f t="shared" ref="H36" si="5">SUM(H7:H8,H21,H28:H29,H32:H35)</f>
        <v>0</v>
      </c>
      <c r="I36" s="126">
        <f t="shared" si="1"/>
        <v>0</v>
      </c>
      <c r="J36" s="123">
        <f t="shared" ref="J36" si="6">SUM(J7:J8,J21,J28:J29,J32:J35)</f>
        <v>0</v>
      </c>
      <c r="K36" s="126">
        <f t="shared" si="1"/>
        <v>0</v>
      </c>
    </row>
    <row r="37" spans="1:27" s="41" customFormat="1" ht="13.5" x14ac:dyDescent="0.3">
      <c r="A37" s="182" t="s">
        <v>253</v>
      </c>
      <c r="B37" s="44"/>
      <c r="C37" s="170"/>
      <c r="D37" s="183"/>
      <c r="E37" s="124">
        <f t="shared" si="0"/>
        <v>0</v>
      </c>
      <c r="F37" s="183"/>
      <c r="G37" s="124">
        <f t="shared" si="1"/>
        <v>0</v>
      </c>
      <c r="H37" s="183"/>
      <c r="I37" s="124">
        <f t="shared" si="1"/>
        <v>0</v>
      </c>
      <c r="J37" s="183"/>
      <c r="K37" s="124">
        <f t="shared" si="1"/>
        <v>0</v>
      </c>
      <c r="M37" s="313" t="s">
        <v>106</v>
      </c>
    </row>
    <row r="38" spans="1:27" s="41" customFormat="1" ht="27" x14ac:dyDescent="0.3">
      <c r="A38" s="182" t="s">
        <v>254</v>
      </c>
      <c r="B38" s="44"/>
      <c r="C38" s="170"/>
      <c r="D38" s="170"/>
      <c r="E38" s="124">
        <f t="shared" si="0"/>
        <v>0</v>
      </c>
      <c r="F38" s="170"/>
      <c r="G38" s="124">
        <f t="shared" si="1"/>
        <v>0</v>
      </c>
      <c r="H38" s="170"/>
      <c r="I38" s="124">
        <f t="shared" si="1"/>
        <v>0</v>
      </c>
      <c r="J38" s="170"/>
      <c r="K38" s="124">
        <f t="shared" si="1"/>
        <v>0</v>
      </c>
      <c r="M38" s="313"/>
    </row>
    <row r="39" spans="1:27" s="41" customFormat="1" ht="13.5" x14ac:dyDescent="0.3">
      <c r="A39" s="182" t="s">
        <v>255</v>
      </c>
      <c r="B39" s="44"/>
      <c r="C39" s="170"/>
      <c r="D39" s="170"/>
      <c r="E39" s="124">
        <f t="shared" si="0"/>
        <v>0</v>
      </c>
      <c r="F39" s="170"/>
      <c r="G39" s="124">
        <f t="shared" si="1"/>
        <v>0</v>
      </c>
      <c r="H39" s="170"/>
      <c r="I39" s="124">
        <f t="shared" si="1"/>
        <v>0</v>
      </c>
      <c r="J39" s="170"/>
      <c r="K39" s="124">
        <f t="shared" si="1"/>
        <v>0</v>
      </c>
      <c r="M39" s="313"/>
    </row>
    <row r="40" spans="1:27" s="41" customFormat="1" ht="13.5" x14ac:dyDescent="0.3">
      <c r="A40" s="177" t="s">
        <v>210</v>
      </c>
      <c r="B40" s="44"/>
      <c r="C40" s="170"/>
      <c r="D40" s="170"/>
      <c r="E40" s="124">
        <f t="shared" si="0"/>
        <v>0</v>
      </c>
      <c r="F40" s="170"/>
      <c r="G40" s="124">
        <f t="shared" si="1"/>
        <v>0</v>
      </c>
      <c r="H40" s="170"/>
      <c r="I40" s="124">
        <f t="shared" si="1"/>
        <v>0</v>
      </c>
      <c r="J40" s="170"/>
      <c r="K40" s="124">
        <f t="shared" si="1"/>
        <v>0</v>
      </c>
      <c r="M40" s="171" t="s">
        <v>76</v>
      </c>
    </row>
    <row r="41" spans="1:27" s="41" customFormat="1" ht="13.5" x14ac:dyDescent="0.3">
      <c r="A41" s="177" t="s">
        <v>256</v>
      </c>
      <c r="B41" s="44"/>
      <c r="C41" s="170"/>
      <c r="D41" s="170"/>
      <c r="E41" s="124">
        <f t="shared" si="0"/>
        <v>0</v>
      </c>
      <c r="F41" s="170"/>
      <c r="G41" s="124">
        <f t="shared" si="1"/>
        <v>0</v>
      </c>
      <c r="H41" s="170"/>
      <c r="I41" s="124">
        <f t="shared" si="1"/>
        <v>0</v>
      </c>
      <c r="J41" s="170"/>
      <c r="K41" s="124">
        <f t="shared" si="1"/>
        <v>0</v>
      </c>
      <c r="M41" s="171" t="s">
        <v>269</v>
      </c>
    </row>
    <row r="42" spans="1:27" s="41" customFormat="1" ht="13.5" x14ac:dyDescent="0.3">
      <c r="A42" s="177" t="s">
        <v>211</v>
      </c>
      <c r="B42" s="44"/>
      <c r="C42" s="170"/>
      <c r="D42" s="170"/>
      <c r="E42" s="124">
        <f t="shared" si="0"/>
        <v>0</v>
      </c>
      <c r="F42" s="181"/>
      <c r="G42" s="124">
        <f t="shared" si="1"/>
        <v>0</v>
      </c>
      <c r="H42" s="181"/>
      <c r="I42" s="124">
        <f t="shared" si="1"/>
        <v>0</v>
      </c>
      <c r="J42" s="181"/>
      <c r="K42" s="124">
        <f t="shared" si="1"/>
        <v>0</v>
      </c>
      <c r="M42" s="171" t="s">
        <v>270</v>
      </c>
    </row>
    <row r="43" spans="1:27" s="41" customFormat="1" ht="13.5" x14ac:dyDescent="0.3">
      <c r="A43" s="122" t="s">
        <v>333</v>
      </c>
      <c r="B43" s="44"/>
      <c r="C43" s="123">
        <f>SUM(C37:C42)</f>
        <v>0</v>
      </c>
      <c r="D43" s="125">
        <f>SUM(D37:D42)</f>
        <v>0</v>
      </c>
      <c r="E43" s="126">
        <f t="shared" si="0"/>
        <v>0</v>
      </c>
      <c r="F43" s="123">
        <f>SUM(F37:F42)</f>
        <v>0</v>
      </c>
      <c r="G43" s="126">
        <f t="shared" si="1"/>
        <v>0</v>
      </c>
      <c r="H43" s="123">
        <f>SUM(H37:H42)</f>
        <v>0</v>
      </c>
      <c r="I43" s="126">
        <f t="shared" si="1"/>
        <v>0</v>
      </c>
      <c r="J43" s="123">
        <f>SUM(J37:J42)</f>
        <v>0</v>
      </c>
      <c r="K43" s="126">
        <f t="shared" si="1"/>
        <v>0</v>
      </c>
    </row>
    <row r="44" spans="1:27" s="41" customFormat="1" x14ac:dyDescent="0.3">
      <c r="A44" s="289" t="s">
        <v>334</v>
      </c>
      <c r="B44" s="43"/>
      <c r="C44" s="123">
        <f>C43+C36</f>
        <v>0</v>
      </c>
      <c r="D44" s="123">
        <f>D43+D36</f>
        <v>0</v>
      </c>
      <c r="E44" s="126">
        <f t="shared" si="0"/>
        <v>0</v>
      </c>
      <c r="F44" s="123">
        <f>F43+F36</f>
        <v>0</v>
      </c>
      <c r="G44" s="126">
        <f t="shared" ref="G44:K44" si="7">IF(AND(ROUND(D44,0)=0,F44&gt;D44),"INF",IF(AND(ROUND(D44,0)=0,ROUND(F44,0)=0),0,(F44-D44)/D44))</f>
        <v>0</v>
      </c>
      <c r="H44" s="123">
        <f>H43+H36</f>
        <v>0</v>
      </c>
      <c r="I44" s="126">
        <f t="shared" si="7"/>
        <v>0</v>
      </c>
      <c r="J44" s="123">
        <f>J43+J36</f>
        <v>0</v>
      </c>
      <c r="K44" s="126">
        <f t="shared" si="7"/>
        <v>0</v>
      </c>
      <c r="L44" s="43"/>
    </row>
    <row r="45" spans="1:27" s="41" customFormat="1" x14ac:dyDescent="0.3">
      <c r="A45" s="42"/>
      <c r="B45" s="43"/>
      <c r="C45" s="42"/>
      <c r="L45" s="43"/>
    </row>
    <row r="46" spans="1:27" s="41" customFormat="1" x14ac:dyDescent="0.3">
      <c r="A46" s="42"/>
      <c r="B46" s="43"/>
      <c r="C46" s="42"/>
      <c r="L46" s="43"/>
    </row>
    <row r="47" spans="1:27" s="1" customFormat="1" ht="15.75" x14ac:dyDescent="0.35">
      <c r="A47" s="285" t="s">
        <v>330</v>
      </c>
      <c r="B47" s="286"/>
      <c r="C47" s="287"/>
      <c r="D47" s="287"/>
      <c r="E47" s="287"/>
      <c r="F47" s="287"/>
      <c r="G47" s="287"/>
      <c r="H47" s="287"/>
      <c r="I47" s="287"/>
      <c r="J47" s="287"/>
      <c r="K47" s="287"/>
      <c r="L47" s="288"/>
      <c r="M47" s="288"/>
      <c r="N47" s="41"/>
      <c r="O47" s="41"/>
      <c r="P47" s="41"/>
      <c r="Q47" s="41"/>
      <c r="V47" s="92"/>
      <c r="W47" s="92"/>
      <c r="X47" s="92"/>
      <c r="Y47" s="92"/>
      <c r="Z47" s="92"/>
      <c r="AA47" s="92"/>
    </row>
    <row r="48" spans="1:27" s="41" customFormat="1" ht="13.5" x14ac:dyDescent="0.3">
      <c r="A48" s="80"/>
      <c r="B48" s="44"/>
      <c r="C48" s="81"/>
      <c r="D48" s="81"/>
      <c r="E48" s="82"/>
      <c r="F48" s="81"/>
      <c r="G48" s="82"/>
      <c r="H48" s="81"/>
      <c r="I48" s="82"/>
      <c r="J48" s="81"/>
      <c r="K48" s="82"/>
      <c r="L48" s="44"/>
    </row>
    <row r="49" spans="1:14" s="41" customFormat="1" ht="27" x14ac:dyDescent="0.3">
      <c r="A49" s="107" t="s">
        <v>0</v>
      </c>
      <c r="B49" s="127"/>
      <c r="C49" s="109" t="s">
        <v>52</v>
      </c>
      <c r="D49" s="109" t="s">
        <v>79</v>
      </c>
      <c r="E49" s="110" t="str">
        <f>"Evolution "&amp;D49&amp;" - "&amp;C49</f>
        <v>Evolution Budget 2020 - Budget 2019</v>
      </c>
      <c r="F49" s="109" t="s">
        <v>86</v>
      </c>
      <c r="G49" s="110" t="str">
        <f>"Evolution "&amp;F49&amp;" - "&amp;D49</f>
        <v>Evolution Budget 2021 - Budget 2020</v>
      </c>
      <c r="H49" s="109" t="s">
        <v>87</v>
      </c>
      <c r="I49" s="110" t="str">
        <f>"Evolution "&amp;H49&amp;" - "&amp;F49</f>
        <v>Evolution Budget 2022 - Budget 2021</v>
      </c>
      <c r="J49" s="109" t="s">
        <v>88</v>
      </c>
      <c r="K49" s="110" t="str">
        <f>"Evolution "&amp;J49&amp;" - "&amp;H49</f>
        <v>Evolution Budget 2023 - Budget 2022</v>
      </c>
      <c r="M49" s="129" t="s">
        <v>257</v>
      </c>
    </row>
    <row r="50" spans="1:14" s="162" customFormat="1" x14ac:dyDescent="0.3">
      <c r="A50" s="158" t="s">
        <v>212</v>
      </c>
      <c r="B50" s="159"/>
      <c r="C50" s="165">
        <f>SUM(C51:C53)</f>
        <v>0</v>
      </c>
      <c r="D50" s="165">
        <f>SUM(D51:D53)</f>
        <v>0</v>
      </c>
      <c r="E50" s="160">
        <f t="shared" ref="E50:E68" si="8">IF(AND(ROUND(C50,0)=0,D50&gt;C50),"INF",IF(AND(ROUND(C50,0)=0,ROUND(D50,0)=0),0,(D50-C50)/C50))</f>
        <v>0</v>
      </c>
      <c r="F50" s="165">
        <f>SUM(F51:F53)</f>
        <v>0</v>
      </c>
      <c r="G50" s="160">
        <f t="shared" ref="G50:K68" si="9">IF(AND(ROUND(D50,0)=0,F50&gt;D50),"INF",IF(AND(ROUND(D50,0)=0,ROUND(F50,0)=0),0,(F50-D50)/D50))</f>
        <v>0</v>
      </c>
      <c r="H50" s="165">
        <f>SUM(H51:H53)</f>
        <v>0</v>
      </c>
      <c r="I50" s="160">
        <f t="shared" si="9"/>
        <v>0</v>
      </c>
      <c r="J50" s="165">
        <f>SUM(J51:J53)</f>
        <v>0</v>
      </c>
      <c r="K50" s="160">
        <f t="shared" si="9"/>
        <v>0</v>
      </c>
      <c r="L50" s="161"/>
      <c r="M50" s="316" t="s">
        <v>220</v>
      </c>
      <c r="N50" s="99"/>
    </row>
    <row r="51" spans="1:14" s="162" customFormat="1" ht="28.9" customHeight="1" x14ac:dyDescent="0.3">
      <c r="A51" s="163" t="s">
        <v>214</v>
      </c>
      <c r="B51" s="159"/>
      <c r="C51" s="165">
        <f>TAB2.2.1!B$24</f>
        <v>0</v>
      </c>
      <c r="D51" s="165">
        <f>TAB2.2.1!C$24</f>
        <v>0</v>
      </c>
      <c r="E51" s="160">
        <f t="shared" si="8"/>
        <v>0</v>
      </c>
      <c r="F51" s="165">
        <f>TAB2.2.1!E$24</f>
        <v>0</v>
      </c>
      <c r="G51" s="160">
        <f t="shared" si="9"/>
        <v>0</v>
      </c>
      <c r="H51" s="165">
        <f>TAB2.2.1!G$24</f>
        <v>0</v>
      </c>
      <c r="I51" s="160">
        <f t="shared" si="9"/>
        <v>0</v>
      </c>
      <c r="J51" s="165">
        <f>TAB2.2.1!I$24</f>
        <v>0</v>
      </c>
      <c r="K51" s="160">
        <f t="shared" si="9"/>
        <v>0</v>
      </c>
      <c r="L51" s="161"/>
      <c r="M51" s="316"/>
      <c r="N51" s="99"/>
    </row>
    <row r="52" spans="1:14" s="162" customFormat="1" ht="28.9" customHeight="1" x14ac:dyDescent="0.3">
      <c r="A52" s="163" t="s">
        <v>215</v>
      </c>
      <c r="B52" s="159"/>
      <c r="C52" s="165">
        <f>TAB2.2.1!B$6</f>
        <v>0</v>
      </c>
      <c r="D52" s="165">
        <f>TAB2.2.1!C$6</f>
        <v>0</v>
      </c>
      <c r="E52" s="160">
        <f t="shared" si="8"/>
        <v>0</v>
      </c>
      <c r="F52" s="165">
        <f>TAB2.2.1!E$6</f>
        <v>0</v>
      </c>
      <c r="G52" s="160">
        <f t="shared" si="9"/>
        <v>0</v>
      </c>
      <c r="H52" s="165">
        <f>TAB2.2.1!G$6</f>
        <v>0</v>
      </c>
      <c r="I52" s="160">
        <f t="shared" si="9"/>
        <v>0</v>
      </c>
      <c r="J52" s="165">
        <f>TAB2.2.1!I$6</f>
        <v>0</v>
      </c>
      <c r="K52" s="160">
        <f t="shared" si="9"/>
        <v>0</v>
      </c>
      <c r="L52" s="161"/>
      <c r="M52" s="316"/>
      <c r="N52" s="99"/>
    </row>
    <row r="53" spans="1:14" s="162" customFormat="1" ht="28.9" customHeight="1" x14ac:dyDescent="0.3">
      <c r="A53" s="163" t="s">
        <v>213</v>
      </c>
      <c r="B53" s="159"/>
      <c r="C53" s="165">
        <f>TAB2.2.1!B$38</f>
        <v>0</v>
      </c>
      <c r="D53" s="165">
        <f>TAB2.2.1!C$38</f>
        <v>0</v>
      </c>
      <c r="E53" s="160">
        <f t="shared" si="8"/>
        <v>0</v>
      </c>
      <c r="F53" s="165">
        <f>TAB2.2.1!E$38</f>
        <v>0</v>
      </c>
      <c r="G53" s="160">
        <f t="shared" si="9"/>
        <v>0</v>
      </c>
      <c r="H53" s="165">
        <f>TAB2.2.1!G$38</f>
        <v>0</v>
      </c>
      <c r="I53" s="160">
        <f t="shared" si="9"/>
        <v>0</v>
      </c>
      <c r="J53" s="165">
        <f>TAB2.2.1!I$38</f>
        <v>0</v>
      </c>
      <c r="K53" s="160">
        <f t="shared" si="9"/>
        <v>0</v>
      </c>
      <c r="L53" s="161"/>
      <c r="M53" s="316"/>
      <c r="N53" s="99"/>
    </row>
    <row r="54" spans="1:14" s="162" customFormat="1" x14ac:dyDescent="0.3">
      <c r="A54" s="158" t="s">
        <v>216</v>
      </c>
      <c r="B54" s="159"/>
      <c r="C54" s="165">
        <f>SUM(C55:C57)</f>
        <v>0</v>
      </c>
      <c r="D54" s="165">
        <f>SUM(D55:D57)</f>
        <v>0</v>
      </c>
      <c r="E54" s="160">
        <f t="shared" ref="E54:E67" si="10">IF(AND(ROUND(C54,0)=0,D54&gt;C54),"INF",IF(AND(ROUND(C54,0)=0,ROUND(D54,0)=0),0,(D54-C54)/C54))</f>
        <v>0</v>
      </c>
      <c r="F54" s="165">
        <f>SUM(F55:F57)</f>
        <v>0</v>
      </c>
      <c r="G54" s="160">
        <f t="shared" ref="G54:G67" si="11">IF(AND(ROUND(D54,0)=0,F54&gt;D54),"INF",IF(AND(ROUND(D54,0)=0,ROUND(F54,0)=0),0,(F54-D54)/D54))</f>
        <v>0</v>
      </c>
      <c r="H54" s="165">
        <f>SUM(H55:H57)</f>
        <v>0</v>
      </c>
      <c r="I54" s="160">
        <f t="shared" ref="I54:I67" si="12">IF(AND(ROUND(F54,0)=0,H54&gt;F54),"INF",IF(AND(ROUND(F54,0)=0,ROUND(H54,0)=0),0,(H54-F54)/F54))</f>
        <v>0</v>
      </c>
      <c r="J54" s="165">
        <f>SUM(J55:J57)</f>
        <v>0</v>
      </c>
      <c r="K54" s="160">
        <f t="shared" ref="K54:K67" si="13">IF(AND(ROUND(H54,0)=0,J54&gt;H54),"INF",IF(AND(ROUND(H54,0)=0,ROUND(J54,0)=0),0,(J54-H54)/H54))</f>
        <v>0</v>
      </c>
      <c r="L54" s="161"/>
      <c r="M54" s="316" t="s">
        <v>221</v>
      </c>
      <c r="N54" s="99"/>
    </row>
    <row r="55" spans="1:14" s="162" customFormat="1" ht="28.9" customHeight="1" x14ac:dyDescent="0.3">
      <c r="A55" s="163" t="s">
        <v>214</v>
      </c>
      <c r="B55" s="159"/>
      <c r="C55" s="165">
        <f>TAB2.2.2!B$24</f>
        <v>0</v>
      </c>
      <c r="D55" s="165">
        <f>TAB2.2.2!C$24</f>
        <v>0</v>
      </c>
      <c r="E55" s="160">
        <f t="shared" si="10"/>
        <v>0</v>
      </c>
      <c r="F55" s="165">
        <f>TAB2.2.2!E$24</f>
        <v>0</v>
      </c>
      <c r="G55" s="160">
        <f t="shared" si="11"/>
        <v>0</v>
      </c>
      <c r="H55" s="165">
        <f>TAB2.2.2!G$24</f>
        <v>0</v>
      </c>
      <c r="I55" s="160">
        <f t="shared" si="12"/>
        <v>0</v>
      </c>
      <c r="J55" s="165">
        <f>TAB2.2.2!I$24</f>
        <v>0</v>
      </c>
      <c r="K55" s="160">
        <f t="shared" si="13"/>
        <v>0</v>
      </c>
      <c r="L55" s="161"/>
      <c r="M55" s="316"/>
      <c r="N55" s="99"/>
    </row>
    <row r="56" spans="1:14" s="162" customFormat="1" ht="28.9" customHeight="1" x14ac:dyDescent="0.3">
      <c r="A56" s="163" t="s">
        <v>215</v>
      </c>
      <c r="B56" s="159"/>
      <c r="C56" s="165">
        <f>TAB2.2.2!B$6</f>
        <v>0</v>
      </c>
      <c r="D56" s="165">
        <f>TAB2.2.2!C$6</f>
        <v>0</v>
      </c>
      <c r="E56" s="160">
        <f t="shared" si="10"/>
        <v>0</v>
      </c>
      <c r="F56" s="165">
        <f>TAB2.2.2!E$6</f>
        <v>0</v>
      </c>
      <c r="G56" s="160">
        <f t="shared" si="11"/>
        <v>0</v>
      </c>
      <c r="H56" s="165">
        <f>TAB2.2.2!G$6</f>
        <v>0</v>
      </c>
      <c r="I56" s="160">
        <f t="shared" si="12"/>
        <v>0</v>
      </c>
      <c r="J56" s="165">
        <f>TAB2.2.2!I$6</f>
        <v>0</v>
      </c>
      <c r="K56" s="160">
        <f t="shared" si="13"/>
        <v>0</v>
      </c>
      <c r="L56" s="161"/>
      <c r="M56" s="316"/>
      <c r="N56" s="99"/>
    </row>
    <row r="57" spans="1:14" s="162" customFormat="1" ht="28.9" customHeight="1" x14ac:dyDescent="0.3">
      <c r="A57" s="163" t="s">
        <v>213</v>
      </c>
      <c r="B57" s="159"/>
      <c r="C57" s="165">
        <f>TAB2.2.2!B$38</f>
        <v>0</v>
      </c>
      <c r="D57" s="165">
        <f>TAB2.2.2!C$38</f>
        <v>0</v>
      </c>
      <c r="E57" s="160">
        <f t="shared" si="10"/>
        <v>0</v>
      </c>
      <c r="F57" s="165">
        <f>TAB2.2.2!E$38</f>
        <v>0</v>
      </c>
      <c r="G57" s="160">
        <f t="shared" si="11"/>
        <v>0</v>
      </c>
      <c r="H57" s="165">
        <f>TAB2.2.2!G$38</f>
        <v>0</v>
      </c>
      <c r="I57" s="160">
        <f t="shared" si="12"/>
        <v>0</v>
      </c>
      <c r="J57" s="165">
        <f>TAB2.2.2!I$38</f>
        <v>0</v>
      </c>
      <c r="K57" s="160">
        <f t="shared" si="13"/>
        <v>0</v>
      </c>
      <c r="L57" s="161"/>
      <c r="M57" s="316"/>
      <c r="N57" s="99"/>
    </row>
    <row r="58" spans="1:14" s="162" customFormat="1" x14ac:dyDescent="0.3">
      <c r="A58" s="158" t="s">
        <v>217</v>
      </c>
      <c r="B58" s="159"/>
      <c r="C58" s="165">
        <f>SUM(C59:C61)</f>
        <v>0</v>
      </c>
      <c r="D58" s="165">
        <f>SUM(D59:D61)</f>
        <v>0</v>
      </c>
      <c r="E58" s="160">
        <f t="shared" si="10"/>
        <v>0</v>
      </c>
      <c r="F58" s="165">
        <f>SUM(F59:F61)</f>
        <v>0</v>
      </c>
      <c r="G58" s="160">
        <f t="shared" si="11"/>
        <v>0</v>
      </c>
      <c r="H58" s="165">
        <f>SUM(H59:H61)</f>
        <v>0</v>
      </c>
      <c r="I58" s="160">
        <f t="shared" si="12"/>
        <v>0</v>
      </c>
      <c r="J58" s="165">
        <f>SUM(J59:J61)</f>
        <v>0</v>
      </c>
      <c r="K58" s="160">
        <f t="shared" si="13"/>
        <v>0</v>
      </c>
      <c r="L58" s="161"/>
      <c r="M58" s="316" t="s">
        <v>222</v>
      </c>
      <c r="N58" s="99"/>
    </row>
    <row r="59" spans="1:14" s="162" customFormat="1" ht="28.9" customHeight="1" x14ac:dyDescent="0.3">
      <c r="A59" s="163" t="s">
        <v>214</v>
      </c>
      <c r="B59" s="159"/>
      <c r="C59" s="165">
        <f>TAB2.2.3!B$24</f>
        <v>0</v>
      </c>
      <c r="D59" s="165">
        <f>TAB2.2.3!C$24</f>
        <v>0</v>
      </c>
      <c r="E59" s="160">
        <f t="shared" si="10"/>
        <v>0</v>
      </c>
      <c r="F59" s="165">
        <f>TAB2.2.3!E$24</f>
        <v>0</v>
      </c>
      <c r="G59" s="160">
        <f t="shared" si="11"/>
        <v>0</v>
      </c>
      <c r="H59" s="165">
        <f>TAB2.2.3!G$24</f>
        <v>0</v>
      </c>
      <c r="I59" s="160">
        <f t="shared" si="12"/>
        <v>0</v>
      </c>
      <c r="J59" s="165">
        <f>TAB2.2.3!I$24</f>
        <v>0</v>
      </c>
      <c r="K59" s="160">
        <f t="shared" si="13"/>
        <v>0</v>
      </c>
      <c r="L59" s="161"/>
      <c r="M59" s="316"/>
      <c r="N59" s="99"/>
    </row>
    <row r="60" spans="1:14" s="162" customFormat="1" ht="28.9" customHeight="1" x14ac:dyDescent="0.3">
      <c r="A60" s="163" t="s">
        <v>215</v>
      </c>
      <c r="B60" s="159"/>
      <c r="C60" s="165">
        <f>TAB2.2.3!B$6</f>
        <v>0</v>
      </c>
      <c r="D60" s="165">
        <f>TAB2.2.3!C$6</f>
        <v>0</v>
      </c>
      <c r="E60" s="160">
        <f t="shared" si="10"/>
        <v>0</v>
      </c>
      <c r="F60" s="165">
        <f>TAB2.2.3!E$6</f>
        <v>0</v>
      </c>
      <c r="G60" s="160">
        <f t="shared" si="11"/>
        <v>0</v>
      </c>
      <c r="H60" s="165">
        <f>TAB2.2.3!G$6</f>
        <v>0</v>
      </c>
      <c r="I60" s="160">
        <f t="shared" si="12"/>
        <v>0</v>
      </c>
      <c r="J60" s="165">
        <f>TAB2.2.3!I$6</f>
        <v>0</v>
      </c>
      <c r="K60" s="160">
        <f t="shared" si="13"/>
        <v>0</v>
      </c>
      <c r="L60" s="161"/>
      <c r="M60" s="316"/>
      <c r="N60" s="99"/>
    </row>
    <row r="61" spans="1:14" s="162" customFormat="1" ht="28.9" customHeight="1" x14ac:dyDescent="0.3">
      <c r="A61" s="163" t="s">
        <v>213</v>
      </c>
      <c r="B61" s="159"/>
      <c r="C61" s="165">
        <f>TAB2.2.3!B$38</f>
        <v>0</v>
      </c>
      <c r="D61" s="165">
        <f>TAB2.2.3!C$38</f>
        <v>0</v>
      </c>
      <c r="E61" s="160">
        <f t="shared" si="10"/>
        <v>0</v>
      </c>
      <c r="F61" s="165">
        <f>TAB2.2.3!E$38</f>
        <v>0</v>
      </c>
      <c r="G61" s="160">
        <f t="shared" si="11"/>
        <v>0</v>
      </c>
      <c r="H61" s="165">
        <f>TAB2.2.3!G$38</f>
        <v>0</v>
      </c>
      <c r="I61" s="160">
        <f t="shared" si="12"/>
        <v>0</v>
      </c>
      <c r="J61" s="165">
        <f>TAB2.2.3!I$38</f>
        <v>0</v>
      </c>
      <c r="K61" s="160">
        <f t="shared" si="13"/>
        <v>0</v>
      </c>
      <c r="L61" s="161"/>
      <c r="M61" s="316"/>
      <c r="N61" s="99"/>
    </row>
    <row r="62" spans="1:14" s="162" customFormat="1" ht="26.45" customHeight="1" x14ac:dyDescent="0.3">
      <c r="A62" s="158" t="s">
        <v>218</v>
      </c>
      <c r="B62" s="159"/>
      <c r="C62" s="165">
        <f>SUM(C63:C65)</f>
        <v>0</v>
      </c>
      <c r="D62" s="165">
        <f>SUM(D63:D65)</f>
        <v>0</v>
      </c>
      <c r="E62" s="160">
        <f t="shared" si="10"/>
        <v>0</v>
      </c>
      <c r="F62" s="165">
        <f>SUM(F63:F65)</f>
        <v>0</v>
      </c>
      <c r="G62" s="160">
        <f t="shared" si="11"/>
        <v>0</v>
      </c>
      <c r="H62" s="165">
        <f>SUM(H63:H65)</f>
        <v>0</v>
      </c>
      <c r="I62" s="160">
        <f t="shared" si="12"/>
        <v>0</v>
      </c>
      <c r="J62" s="165">
        <f>SUM(J63:J65)</f>
        <v>0</v>
      </c>
      <c r="K62" s="160">
        <f t="shared" si="13"/>
        <v>0</v>
      </c>
      <c r="L62" s="161"/>
      <c r="M62" s="316" t="s">
        <v>223</v>
      </c>
      <c r="N62" s="99"/>
    </row>
    <row r="63" spans="1:14" s="162" customFormat="1" ht="28.9" customHeight="1" x14ac:dyDescent="0.3">
      <c r="A63" s="163" t="s">
        <v>214</v>
      </c>
      <c r="B63" s="159"/>
      <c r="C63" s="165">
        <f>TAB2.2.4!B$24</f>
        <v>0</v>
      </c>
      <c r="D63" s="165">
        <f>TAB2.2.4!C$24</f>
        <v>0</v>
      </c>
      <c r="E63" s="160">
        <f t="shared" si="10"/>
        <v>0</v>
      </c>
      <c r="F63" s="165">
        <f>TAB2.2.4!E$24</f>
        <v>0</v>
      </c>
      <c r="G63" s="160">
        <f t="shared" si="11"/>
        <v>0</v>
      </c>
      <c r="H63" s="165">
        <f>TAB2.2.4!G$24</f>
        <v>0</v>
      </c>
      <c r="I63" s="160">
        <f t="shared" si="12"/>
        <v>0</v>
      </c>
      <c r="J63" s="165">
        <f>TAB2.2.4!I$24</f>
        <v>0</v>
      </c>
      <c r="K63" s="160">
        <f t="shared" si="13"/>
        <v>0</v>
      </c>
      <c r="L63" s="161"/>
      <c r="M63" s="316"/>
      <c r="N63" s="99"/>
    </row>
    <row r="64" spans="1:14" s="162" customFormat="1" ht="28.9" customHeight="1" x14ac:dyDescent="0.3">
      <c r="A64" s="163" t="s">
        <v>215</v>
      </c>
      <c r="B64" s="159"/>
      <c r="C64" s="165">
        <f>TAB2.2.4!B$6</f>
        <v>0</v>
      </c>
      <c r="D64" s="165">
        <f>TAB2.2.4!C$6</f>
        <v>0</v>
      </c>
      <c r="E64" s="160">
        <f t="shared" si="10"/>
        <v>0</v>
      </c>
      <c r="F64" s="165">
        <f>TAB2.2.4!E$6</f>
        <v>0</v>
      </c>
      <c r="G64" s="160">
        <f t="shared" si="11"/>
        <v>0</v>
      </c>
      <c r="H64" s="165">
        <f>TAB2.2.4!G$6</f>
        <v>0</v>
      </c>
      <c r="I64" s="160">
        <f t="shared" si="12"/>
        <v>0</v>
      </c>
      <c r="J64" s="165">
        <f>TAB2.2.4!I$6</f>
        <v>0</v>
      </c>
      <c r="K64" s="160">
        <f t="shared" si="13"/>
        <v>0</v>
      </c>
      <c r="L64" s="161"/>
      <c r="M64" s="316"/>
      <c r="N64" s="99"/>
    </row>
    <row r="65" spans="1:14" s="162" customFormat="1" ht="28.9" customHeight="1" x14ac:dyDescent="0.3">
      <c r="A65" s="163" t="s">
        <v>213</v>
      </c>
      <c r="B65" s="159"/>
      <c r="C65" s="165">
        <f>TAB2.2.4!B$38</f>
        <v>0</v>
      </c>
      <c r="D65" s="165">
        <f>TAB2.2.4!C$38</f>
        <v>0</v>
      </c>
      <c r="E65" s="160">
        <f t="shared" si="10"/>
        <v>0</v>
      </c>
      <c r="F65" s="165">
        <f>TAB2.2.4!E$38</f>
        <v>0</v>
      </c>
      <c r="G65" s="160">
        <f t="shared" si="11"/>
        <v>0</v>
      </c>
      <c r="H65" s="165">
        <f>TAB2.2.4!G$38</f>
        <v>0</v>
      </c>
      <c r="I65" s="160">
        <f t="shared" si="12"/>
        <v>0</v>
      </c>
      <c r="J65" s="165">
        <f>TAB2.2.4!I$38</f>
        <v>0</v>
      </c>
      <c r="K65" s="160">
        <f t="shared" si="13"/>
        <v>0</v>
      </c>
      <c r="L65" s="161"/>
      <c r="M65" s="316"/>
      <c r="N65" s="99"/>
    </row>
    <row r="66" spans="1:14" s="162" customFormat="1" x14ac:dyDescent="0.3">
      <c r="A66" s="158" t="s">
        <v>308</v>
      </c>
      <c r="B66" s="159"/>
      <c r="C66" s="165">
        <f>SUM(C67:C67)</f>
        <v>0</v>
      </c>
      <c r="D66" s="165">
        <f>SUM(D67:D67)</f>
        <v>0</v>
      </c>
      <c r="E66" s="160">
        <f t="shared" si="10"/>
        <v>0</v>
      </c>
      <c r="F66" s="165">
        <f>SUM(F67:F67)</f>
        <v>0</v>
      </c>
      <c r="G66" s="160">
        <f t="shared" si="11"/>
        <v>0</v>
      </c>
      <c r="H66" s="165">
        <f>SUM(H67:H67)</f>
        <v>0</v>
      </c>
      <c r="I66" s="160">
        <f t="shared" si="12"/>
        <v>0</v>
      </c>
      <c r="J66" s="165">
        <f>SUM(J67:J67)</f>
        <v>0</v>
      </c>
      <c r="K66" s="160">
        <f t="shared" si="13"/>
        <v>0</v>
      </c>
      <c r="L66" s="161"/>
      <c r="M66" s="316" t="s">
        <v>224</v>
      </c>
      <c r="N66" s="99"/>
    </row>
    <row r="67" spans="1:14" s="162" customFormat="1" ht="28.9" customHeight="1" x14ac:dyDescent="0.3">
      <c r="A67" s="163" t="s">
        <v>213</v>
      </c>
      <c r="B67" s="159"/>
      <c r="C67" s="165">
        <f>TAB2.2.7!B$7</f>
        <v>0</v>
      </c>
      <c r="D67" s="165">
        <f>TAB2.2.7!C$7</f>
        <v>0</v>
      </c>
      <c r="E67" s="160">
        <f t="shared" si="10"/>
        <v>0</v>
      </c>
      <c r="F67" s="165">
        <f>TAB2.2.7!E$7</f>
        <v>0</v>
      </c>
      <c r="G67" s="160">
        <f t="shared" si="11"/>
        <v>0</v>
      </c>
      <c r="H67" s="165">
        <f>TAB2.2.7!G$7</f>
        <v>0</v>
      </c>
      <c r="I67" s="160">
        <f t="shared" si="12"/>
        <v>0</v>
      </c>
      <c r="J67" s="165">
        <f>TAB2.2.7!I$7</f>
        <v>0</v>
      </c>
      <c r="K67" s="160">
        <f t="shared" si="13"/>
        <v>0</v>
      </c>
      <c r="L67" s="161"/>
      <c r="M67" s="316"/>
      <c r="N67" s="99"/>
    </row>
    <row r="68" spans="1:14" s="99" customFormat="1" x14ac:dyDescent="0.3">
      <c r="A68" s="289" t="s">
        <v>335</v>
      </c>
      <c r="B68" s="164"/>
      <c r="C68" s="166">
        <f>SUM(C50,C54,C58,C62,C66)</f>
        <v>0</v>
      </c>
      <c r="D68" s="166">
        <f>SUM(D50,D54,D58,D62,D66)</f>
        <v>0</v>
      </c>
      <c r="E68" s="167">
        <f t="shared" si="8"/>
        <v>0</v>
      </c>
      <c r="F68" s="166">
        <f>SUM(F50,F54,F58,F62,F66)</f>
        <v>0</v>
      </c>
      <c r="G68" s="167">
        <f t="shared" si="9"/>
        <v>0</v>
      </c>
      <c r="H68" s="166">
        <f>SUM(H50,H54,H58,H62,H66)</f>
        <v>0</v>
      </c>
      <c r="I68" s="167">
        <f t="shared" si="9"/>
        <v>0</v>
      </c>
      <c r="J68" s="166">
        <f>SUM(J50,J54,J58,J62,J66)</f>
        <v>0</v>
      </c>
      <c r="K68" s="167">
        <f t="shared" si="9"/>
        <v>0</v>
      </c>
      <c r="L68" s="164"/>
    </row>
    <row r="69" spans="1:14" s="99" customFormat="1" x14ac:dyDescent="0.3">
      <c r="A69" s="292"/>
      <c r="B69" s="164"/>
      <c r="C69" s="293"/>
      <c r="D69" s="293"/>
      <c r="E69" s="294"/>
      <c r="F69" s="293"/>
      <c r="G69" s="294"/>
      <c r="H69" s="293"/>
      <c r="I69" s="294"/>
      <c r="J69" s="293"/>
      <c r="K69" s="294"/>
      <c r="L69" s="164"/>
    </row>
    <row r="70" spans="1:14" s="99" customFormat="1" x14ac:dyDescent="0.3">
      <c r="A70" s="289" t="s">
        <v>336</v>
      </c>
      <c r="B70" s="43"/>
      <c r="C70" s="123">
        <f>C68+C39</f>
        <v>0</v>
      </c>
      <c r="D70" s="123"/>
      <c r="E70" s="126"/>
      <c r="F70" s="123"/>
      <c r="G70" s="126"/>
      <c r="H70" s="123"/>
      <c r="I70" s="126"/>
      <c r="J70" s="123"/>
      <c r="K70" s="126"/>
      <c r="L70" s="164"/>
    </row>
    <row r="71" spans="1:14" s="99" customFormat="1" ht="30" x14ac:dyDescent="0.3">
      <c r="A71" s="290" t="s">
        <v>337</v>
      </c>
      <c r="B71" s="292"/>
      <c r="C71" s="291"/>
      <c r="D71" s="291"/>
      <c r="E71" s="290"/>
      <c r="F71" s="291"/>
      <c r="G71" s="290"/>
      <c r="H71" s="291"/>
      <c r="I71" s="290"/>
      <c r="J71" s="291"/>
      <c r="K71" s="290"/>
      <c r="L71" s="164"/>
    </row>
    <row r="72" spans="1:14" s="99" customFormat="1" x14ac:dyDescent="0.3">
      <c r="A72" s="290" t="s">
        <v>338</v>
      </c>
      <c r="B72" s="292"/>
      <c r="C72" s="290">
        <f>C70-C71</f>
        <v>0</v>
      </c>
      <c r="D72" s="290">
        <f>D70-D71</f>
        <v>0</v>
      </c>
      <c r="E72" s="290"/>
      <c r="F72" s="290">
        <f>F70-F71</f>
        <v>0</v>
      </c>
      <c r="G72" s="290"/>
      <c r="H72" s="290">
        <f>H70-H71</f>
        <v>0</v>
      </c>
      <c r="I72" s="290"/>
      <c r="J72" s="290">
        <f>J70-J71</f>
        <v>0</v>
      </c>
      <c r="K72" s="290"/>
      <c r="L72" s="164"/>
    </row>
    <row r="73" spans="1:14" x14ac:dyDescent="0.3">
      <c r="B73" s="84"/>
      <c r="N73" s="41"/>
    </row>
    <row r="74" spans="1:14" s="130" customFormat="1" ht="14.25" thickBot="1" x14ac:dyDescent="0.35">
      <c r="A74" s="144" t="s">
        <v>263</v>
      </c>
      <c r="B74" s="131"/>
      <c r="C74" s="131"/>
    </row>
    <row r="75" spans="1:14" s="130" customFormat="1" ht="12.6" customHeight="1" thickBot="1" x14ac:dyDescent="0.35">
      <c r="A75" s="155" t="s">
        <v>77</v>
      </c>
      <c r="B75" s="314" t="s">
        <v>78</v>
      </c>
      <c r="C75" s="315"/>
      <c r="D75" s="315"/>
      <c r="E75" s="315"/>
      <c r="F75" s="315"/>
      <c r="G75" s="315"/>
      <c r="H75" s="315"/>
      <c r="I75" s="315"/>
      <c r="J75" s="315"/>
    </row>
    <row r="76" spans="1:14" s="130" customFormat="1" ht="214.9" customHeight="1" x14ac:dyDescent="0.3">
      <c r="A76" s="184" t="s">
        <v>44</v>
      </c>
      <c r="B76" s="311"/>
      <c r="C76" s="311"/>
      <c r="D76" s="311"/>
      <c r="E76" s="311"/>
      <c r="F76" s="311"/>
      <c r="G76" s="311"/>
      <c r="H76" s="311"/>
      <c r="I76" s="311"/>
      <c r="J76" s="311"/>
    </row>
    <row r="77" spans="1:14" s="130" customFormat="1" ht="214.9" customHeight="1" x14ac:dyDescent="0.3">
      <c r="A77" s="184" t="s">
        <v>45</v>
      </c>
      <c r="B77" s="311"/>
      <c r="C77" s="311"/>
      <c r="D77" s="311"/>
      <c r="E77" s="311"/>
      <c r="F77" s="311"/>
      <c r="G77" s="311"/>
      <c r="H77" s="311"/>
      <c r="I77" s="311"/>
      <c r="J77" s="311"/>
    </row>
    <row r="78" spans="1:14" s="130" customFormat="1" ht="214.9" customHeight="1" x14ac:dyDescent="0.3">
      <c r="A78" s="184" t="s">
        <v>46</v>
      </c>
      <c r="B78" s="311"/>
      <c r="C78" s="311"/>
      <c r="D78" s="311"/>
      <c r="E78" s="311"/>
      <c r="F78" s="311"/>
      <c r="G78" s="311"/>
      <c r="H78" s="311"/>
      <c r="I78" s="311"/>
      <c r="J78" s="311"/>
    </row>
    <row r="79" spans="1:14" s="130" customFormat="1" ht="214.9" customHeight="1" x14ac:dyDescent="0.3">
      <c r="A79" s="184" t="s">
        <v>47</v>
      </c>
      <c r="B79" s="311"/>
      <c r="C79" s="311"/>
      <c r="D79" s="311"/>
      <c r="E79" s="311"/>
      <c r="F79" s="311"/>
      <c r="G79" s="311"/>
      <c r="H79" s="311"/>
      <c r="I79" s="311"/>
      <c r="J79" s="311"/>
    </row>
    <row r="80" spans="1:14" s="130" customFormat="1" ht="214.9" customHeight="1" x14ac:dyDescent="0.3">
      <c r="A80" s="184" t="s">
        <v>48</v>
      </c>
      <c r="B80" s="311"/>
      <c r="C80" s="311"/>
      <c r="D80" s="311"/>
      <c r="E80" s="311"/>
      <c r="F80" s="311"/>
      <c r="G80" s="311"/>
      <c r="H80" s="311"/>
      <c r="I80" s="311"/>
      <c r="J80" s="311"/>
    </row>
    <row r="81" spans="1:10" s="130" customFormat="1" ht="214.9" customHeight="1" x14ac:dyDescent="0.3">
      <c r="A81" s="184" t="s">
        <v>49</v>
      </c>
      <c r="B81" s="311"/>
      <c r="C81" s="311"/>
      <c r="D81" s="311"/>
      <c r="E81" s="311"/>
      <c r="F81" s="311"/>
      <c r="G81" s="311"/>
      <c r="H81" s="311"/>
      <c r="I81" s="311"/>
      <c r="J81" s="311"/>
    </row>
    <row r="82" spans="1:10" s="130" customFormat="1" ht="214.9" customHeight="1" x14ac:dyDescent="0.3">
      <c r="A82" s="184" t="s">
        <v>63</v>
      </c>
      <c r="B82" s="311"/>
      <c r="C82" s="311"/>
      <c r="D82" s="311"/>
      <c r="E82" s="311"/>
      <c r="F82" s="311"/>
      <c r="G82" s="311"/>
      <c r="H82" s="311"/>
      <c r="I82" s="311"/>
      <c r="J82" s="311"/>
    </row>
    <row r="83" spans="1:10" s="130" customFormat="1" ht="214.9" customHeight="1" x14ac:dyDescent="0.3">
      <c r="A83" s="184" t="s">
        <v>64</v>
      </c>
      <c r="B83" s="311"/>
      <c r="C83" s="311"/>
      <c r="D83" s="311"/>
      <c r="E83" s="311"/>
      <c r="F83" s="311"/>
      <c r="G83" s="311"/>
      <c r="H83" s="311"/>
      <c r="I83" s="311"/>
      <c r="J83" s="311"/>
    </row>
    <row r="84" spans="1:10" s="130" customFormat="1" ht="214.9" customHeight="1" x14ac:dyDescent="0.3">
      <c r="A84" s="184" t="s">
        <v>65</v>
      </c>
      <c r="B84" s="311"/>
      <c r="C84" s="311"/>
      <c r="D84" s="311"/>
      <c r="E84" s="311"/>
      <c r="F84" s="311"/>
      <c r="G84" s="311"/>
      <c r="H84" s="311"/>
      <c r="I84" s="311"/>
      <c r="J84" s="311"/>
    </row>
    <row r="85" spans="1:10" s="130" customFormat="1" ht="214.9" customHeight="1" x14ac:dyDescent="0.3">
      <c r="A85" s="184" t="s">
        <v>66</v>
      </c>
      <c r="B85" s="311"/>
      <c r="C85" s="311"/>
      <c r="D85" s="311"/>
      <c r="E85" s="311"/>
      <c r="F85" s="311"/>
      <c r="G85" s="311"/>
      <c r="H85" s="311"/>
      <c r="I85" s="311"/>
      <c r="J85" s="311"/>
    </row>
    <row r="86" spans="1:10" s="130" customFormat="1" ht="214.9" customHeight="1" x14ac:dyDescent="0.3">
      <c r="A86" s="184" t="s">
        <v>67</v>
      </c>
      <c r="B86" s="311"/>
      <c r="C86" s="311"/>
      <c r="D86" s="311"/>
      <c r="E86" s="311"/>
      <c r="F86" s="311"/>
      <c r="G86" s="311"/>
      <c r="H86" s="311"/>
      <c r="I86" s="311"/>
      <c r="J86" s="311"/>
    </row>
    <row r="87" spans="1:10" s="130" customFormat="1" ht="214.9" customHeight="1" x14ac:dyDescent="0.3">
      <c r="A87" s="184" t="s">
        <v>69</v>
      </c>
      <c r="B87" s="311"/>
      <c r="C87" s="311"/>
      <c r="D87" s="311"/>
      <c r="E87" s="311"/>
      <c r="F87" s="311"/>
      <c r="G87" s="311"/>
      <c r="H87" s="311"/>
      <c r="I87" s="311"/>
      <c r="J87" s="311"/>
    </row>
    <row r="88" spans="1:10" s="130" customFormat="1" ht="214.9" customHeight="1" x14ac:dyDescent="0.3">
      <c r="A88" s="184" t="s">
        <v>68</v>
      </c>
      <c r="B88" s="311"/>
      <c r="C88" s="311"/>
      <c r="D88" s="311"/>
      <c r="E88" s="311"/>
      <c r="F88" s="311"/>
      <c r="G88" s="311"/>
      <c r="H88" s="311"/>
      <c r="I88" s="311"/>
      <c r="J88" s="311"/>
    </row>
    <row r="89" spans="1:10" s="130" customFormat="1" ht="214.9" customHeight="1" x14ac:dyDescent="0.3">
      <c r="A89" s="184" t="s">
        <v>70</v>
      </c>
      <c r="B89" s="311"/>
      <c r="C89" s="311"/>
      <c r="D89" s="311"/>
      <c r="E89" s="311"/>
      <c r="F89" s="311"/>
      <c r="G89" s="311"/>
      <c r="H89" s="311"/>
      <c r="I89" s="311"/>
      <c r="J89" s="311"/>
    </row>
    <row r="90" spans="1:10" s="130" customFormat="1" ht="214.9" customHeight="1" x14ac:dyDescent="0.3">
      <c r="A90" s="184" t="s">
        <v>71</v>
      </c>
      <c r="B90" s="311"/>
      <c r="C90" s="311"/>
      <c r="D90" s="311"/>
      <c r="E90" s="311"/>
      <c r="F90" s="311"/>
      <c r="G90" s="311"/>
      <c r="H90" s="311"/>
      <c r="I90" s="311"/>
      <c r="J90" s="311"/>
    </row>
    <row r="91" spans="1:10" s="130" customFormat="1" ht="214.9" customHeight="1" x14ac:dyDescent="0.3">
      <c r="A91" s="184" t="s">
        <v>72</v>
      </c>
      <c r="B91" s="311"/>
      <c r="C91" s="311"/>
      <c r="D91" s="311"/>
      <c r="E91" s="311"/>
      <c r="F91" s="311"/>
      <c r="G91" s="311"/>
      <c r="H91" s="311"/>
      <c r="I91" s="311"/>
      <c r="J91" s="311"/>
    </row>
    <row r="92" spans="1:10" s="130" customFormat="1" ht="214.9" customHeight="1" x14ac:dyDescent="0.3">
      <c r="A92" s="184" t="s">
        <v>73</v>
      </c>
      <c r="B92" s="311"/>
      <c r="C92" s="311"/>
      <c r="D92" s="311"/>
      <c r="E92" s="311"/>
      <c r="F92" s="311"/>
      <c r="G92" s="311"/>
      <c r="H92" s="311"/>
      <c r="I92" s="311"/>
      <c r="J92" s="311"/>
    </row>
    <row r="93" spans="1:10" s="130" customFormat="1" ht="214.9" customHeight="1" x14ac:dyDescent="0.3">
      <c r="A93" s="184" t="s">
        <v>74</v>
      </c>
      <c r="B93" s="311"/>
      <c r="C93" s="311"/>
      <c r="D93" s="311"/>
      <c r="E93" s="311"/>
      <c r="F93" s="311"/>
      <c r="G93" s="311"/>
      <c r="H93" s="311"/>
      <c r="I93" s="311"/>
      <c r="J93" s="311"/>
    </row>
    <row r="94" spans="1:10" s="130" customFormat="1" ht="214.9" customHeight="1" x14ac:dyDescent="0.3">
      <c r="A94" s="184" t="s">
        <v>75</v>
      </c>
      <c r="B94" s="311"/>
      <c r="C94" s="311"/>
      <c r="D94" s="311"/>
      <c r="E94" s="311"/>
      <c r="F94" s="311"/>
      <c r="G94" s="311"/>
      <c r="H94" s="311"/>
      <c r="I94" s="311"/>
      <c r="J94" s="311"/>
    </row>
    <row r="95" spans="1:10" s="130" customFormat="1" ht="214.9" customHeight="1" x14ac:dyDescent="0.3">
      <c r="A95" s="184" t="s">
        <v>76</v>
      </c>
      <c r="B95" s="311"/>
      <c r="C95" s="311"/>
      <c r="D95" s="311"/>
      <c r="E95" s="311"/>
      <c r="F95" s="311"/>
      <c r="G95" s="311"/>
      <c r="H95" s="311"/>
      <c r="I95" s="311"/>
      <c r="J95" s="311"/>
    </row>
    <row r="96" spans="1:10" s="130" customFormat="1" ht="214.9" customHeight="1" x14ac:dyDescent="0.3">
      <c r="A96" s="184" t="s">
        <v>269</v>
      </c>
      <c r="B96" s="311"/>
      <c r="C96" s="311"/>
      <c r="D96" s="311"/>
      <c r="E96" s="311"/>
      <c r="F96" s="311"/>
      <c r="G96" s="311"/>
      <c r="H96" s="311"/>
      <c r="I96" s="311"/>
      <c r="J96" s="311"/>
    </row>
    <row r="97" spans="1:10" s="130" customFormat="1" ht="214.9" customHeight="1" x14ac:dyDescent="0.3">
      <c r="A97" s="184" t="s">
        <v>270</v>
      </c>
      <c r="B97" s="311"/>
      <c r="C97" s="311"/>
      <c r="D97" s="311"/>
      <c r="E97" s="311"/>
      <c r="F97" s="311"/>
      <c r="G97" s="311"/>
      <c r="H97" s="311"/>
      <c r="I97" s="311"/>
      <c r="J97" s="311"/>
    </row>
  </sheetData>
  <mergeCells count="30">
    <mergeCell ref="B95:J95"/>
    <mergeCell ref="B96:J96"/>
    <mergeCell ref="B97:J97"/>
    <mergeCell ref="B90:J90"/>
    <mergeCell ref="B91:J91"/>
    <mergeCell ref="B92:J92"/>
    <mergeCell ref="B93:J93"/>
    <mergeCell ref="B94:J94"/>
    <mergeCell ref="M21:M27"/>
    <mergeCell ref="M37:M39"/>
    <mergeCell ref="B80:J80"/>
    <mergeCell ref="B81:J81"/>
    <mergeCell ref="B82:J82"/>
    <mergeCell ref="B75:J75"/>
    <mergeCell ref="B76:J76"/>
    <mergeCell ref="B77:J77"/>
    <mergeCell ref="B78:J78"/>
    <mergeCell ref="M50:M53"/>
    <mergeCell ref="M54:M57"/>
    <mergeCell ref="M58:M61"/>
    <mergeCell ref="M62:M65"/>
    <mergeCell ref="M66:M67"/>
    <mergeCell ref="B79:J79"/>
    <mergeCell ref="B88:J88"/>
    <mergeCell ref="B89:J89"/>
    <mergeCell ref="B83:J83"/>
    <mergeCell ref="B84:J84"/>
    <mergeCell ref="B85:J85"/>
    <mergeCell ref="B86:J86"/>
    <mergeCell ref="B87:J87"/>
  </mergeCells>
  <conditionalFormatting sqref="A16:A20">
    <cfRule type="containsText" dxfId="482" priority="78" operator="containsText" text="ntitulé">
      <formula>NOT(ISERROR(SEARCH("ntitulé",A16)))</formula>
    </cfRule>
    <cfRule type="containsBlanks" dxfId="481" priority="79">
      <formula>LEN(TRIM(A16))=0</formula>
    </cfRule>
  </conditionalFormatting>
  <conditionalFormatting sqref="C41">
    <cfRule type="containsText" dxfId="480" priority="56" operator="containsText" text="ntitulé">
      <formula>NOT(ISERROR(SEARCH("ntitulé",C41)))</formula>
    </cfRule>
    <cfRule type="containsBlanks" dxfId="479" priority="57">
      <formula>LEN(TRIM(C41))=0</formula>
    </cfRule>
  </conditionalFormatting>
  <conditionalFormatting sqref="C34:C35">
    <cfRule type="containsText" dxfId="478" priority="54" operator="containsText" text="ntitulé">
      <formula>NOT(ISERROR(SEARCH("ntitulé",C34)))</formula>
    </cfRule>
    <cfRule type="containsBlanks" dxfId="477" priority="55">
      <formula>LEN(TRIM(C34))=0</formula>
    </cfRule>
  </conditionalFormatting>
  <conditionalFormatting sqref="C30:C32 C9:C20 C7 C28 C42">
    <cfRule type="containsText" dxfId="476" priority="62" operator="containsText" text="ntitulé">
      <formula>NOT(ISERROR(SEARCH("ntitulé",C7)))</formula>
    </cfRule>
    <cfRule type="containsBlanks" dxfId="475" priority="63">
      <formula>LEN(TRIM(C7))=0</formula>
    </cfRule>
  </conditionalFormatting>
  <conditionalFormatting sqref="C33 C37:C40">
    <cfRule type="containsText" dxfId="474" priority="64" operator="containsText" text="ntitulé">
      <formula>NOT(ISERROR(SEARCH("ntitulé",C33)))</formula>
    </cfRule>
    <cfRule type="containsBlanks" dxfId="473" priority="65">
      <formula>LEN(TRIM(C33))=0</formula>
    </cfRule>
  </conditionalFormatting>
  <conditionalFormatting sqref="D41">
    <cfRule type="containsText" dxfId="472" priority="44" operator="containsText" text="ntitulé">
      <formula>NOT(ISERROR(SEARCH("ntitulé",D41)))</formula>
    </cfRule>
    <cfRule type="containsBlanks" dxfId="471" priority="45">
      <formula>LEN(TRIM(D41))=0</formula>
    </cfRule>
  </conditionalFormatting>
  <conditionalFormatting sqref="D34:D35">
    <cfRule type="containsText" dxfId="470" priority="42" operator="containsText" text="ntitulé">
      <formula>NOT(ISERROR(SEARCH("ntitulé",D34)))</formula>
    </cfRule>
    <cfRule type="containsBlanks" dxfId="469" priority="43">
      <formula>LEN(TRIM(D34))=0</formula>
    </cfRule>
  </conditionalFormatting>
  <conditionalFormatting sqref="D30:D32 D9:D20 D7 D28 D42">
    <cfRule type="containsText" dxfId="468" priority="50" operator="containsText" text="ntitulé">
      <formula>NOT(ISERROR(SEARCH("ntitulé",D7)))</formula>
    </cfRule>
    <cfRule type="containsBlanks" dxfId="467" priority="51">
      <formula>LEN(TRIM(D7))=0</formula>
    </cfRule>
  </conditionalFormatting>
  <conditionalFormatting sqref="D33 D37:D40">
    <cfRule type="containsText" dxfId="466" priority="52" operator="containsText" text="ntitulé">
      <formula>NOT(ISERROR(SEARCH("ntitulé",D33)))</formula>
    </cfRule>
    <cfRule type="containsBlanks" dxfId="465" priority="53">
      <formula>LEN(TRIM(D33))=0</formula>
    </cfRule>
  </conditionalFormatting>
  <conditionalFormatting sqref="F41">
    <cfRule type="containsText" dxfId="464" priority="32" operator="containsText" text="ntitulé">
      <formula>NOT(ISERROR(SEARCH("ntitulé",F41)))</formula>
    </cfRule>
    <cfRule type="containsBlanks" dxfId="463" priority="33">
      <formula>LEN(TRIM(F41))=0</formula>
    </cfRule>
  </conditionalFormatting>
  <conditionalFormatting sqref="F34:F35">
    <cfRule type="containsText" dxfId="462" priority="30" operator="containsText" text="ntitulé">
      <formula>NOT(ISERROR(SEARCH("ntitulé",F34)))</formula>
    </cfRule>
    <cfRule type="containsBlanks" dxfId="461" priority="31">
      <formula>LEN(TRIM(F34))=0</formula>
    </cfRule>
  </conditionalFormatting>
  <conditionalFormatting sqref="F30:F32 F9:F20 F7 F28 F42">
    <cfRule type="containsText" dxfId="460" priority="38" operator="containsText" text="ntitulé">
      <formula>NOT(ISERROR(SEARCH("ntitulé",F7)))</formula>
    </cfRule>
    <cfRule type="containsBlanks" dxfId="459" priority="39">
      <formula>LEN(TRIM(F7))=0</formula>
    </cfRule>
  </conditionalFormatting>
  <conditionalFormatting sqref="F33 F37:F40">
    <cfRule type="containsText" dxfId="458" priority="40" operator="containsText" text="ntitulé">
      <formula>NOT(ISERROR(SEARCH("ntitulé",F33)))</formula>
    </cfRule>
    <cfRule type="containsBlanks" dxfId="457" priority="41">
      <formula>LEN(TRIM(F33))=0</formula>
    </cfRule>
  </conditionalFormatting>
  <conditionalFormatting sqref="H41">
    <cfRule type="containsText" dxfId="456" priority="20" operator="containsText" text="ntitulé">
      <formula>NOT(ISERROR(SEARCH("ntitulé",H41)))</formula>
    </cfRule>
    <cfRule type="containsBlanks" dxfId="455" priority="21">
      <formula>LEN(TRIM(H41))=0</formula>
    </cfRule>
  </conditionalFormatting>
  <conditionalFormatting sqref="H34:H35">
    <cfRule type="containsText" dxfId="454" priority="18" operator="containsText" text="ntitulé">
      <formula>NOT(ISERROR(SEARCH("ntitulé",H34)))</formula>
    </cfRule>
    <cfRule type="containsBlanks" dxfId="453" priority="19">
      <formula>LEN(TRIM(H34))=0</formula>
    </cfRule>
  </conditionalFormatting>
  <conditionalFormatting sqref="H30:H32 H9:H20 H7 H28 H42">
    <cfRule type="containsText" dxfId="452" priority="26" operator="containsText" text="ntitulé">
      <formula>NOT(ISERROR(SEARCH("ntitulé",H7)))</formula>
    </cfRule>
    <cfRule type="containsBlanks" dxfId="451" priority="27">
      <formula>LEN(TRIM(H7))=0</formula>
    </cfRule>
  </conditionalFormatting>
  <conditionalFormatting sqref="H33 H37:H40">
    <cfRule type="containsText" dxfId="450" priority="28" operator="containsText" text="ntitulé">
      <formula>NOT(ISERROR(SEARCH("ntitulé",H33)))</formula>
    </cfRule>
    <cfRule type="containsBlanks" dxfId="449" priority="29">
      <formula>LEN(TRIM(H33))=0</formula>
    </cfRule>
  </conditionalFormatting>
  <conditionalFormatting sqref="J41">
    <cfRule type="containsText" dxfId="448" priority="8" operator="containsText" text="ntitulé">
      <formula>NOT(ISERROR(SEARCH("ntitulé",J41)))</formula>
    </cfRule>
    <cfRule type="containsBlanks" dxfId="447" priority="9">
      <formula>LEN(TRIM(J41))=0</formula>
    </cfRule>
  </conditionalFormatting>
  <conditionalFormatting sqref="J34:J35">
    <cfRule type="containsText" dxfId="446" priority="6" operator="containsText" text="ntitulé">
      <formula>NOT(ISERROR(SEARCH("ntitulé",J34)))</formula>
    </cfRule>
    <cfRule type="containsBlanks" dxfId="445" priority="7">
      <formula>LEN(TRIM(J34))=0</formula>
    </cfRule>
  </conditionalFormatting>
  <conditionalFormatting sqref="J30:J32 J9:J20 J7 J28 J42">
    <cfRule type="containsText" dxfId="444" priority="14" operator="containsText" text="ntitulé">
      <formula>NOT(ISERROR(SEARCH("ntitulé",J7)))</formula>
    </cfRule>
    <cfRule type="containsBlanks" dxfId="443" priority="15">
      <formula>LEN(TRIM(J7))=0</formula>
    </cfRule>
  </conditionalFormatting>
  <conditionalFormatting sqref="J33 J37:J40">
    <cfRule type="containsText" dxfId="442" priority="16" operator="containsText" text="ntitulé">
      <formula>NOT(ISERROR(SEARCH("ntitulé",J33)))</formula>
    </cfRule>
    <cfRule type="containsBlanks" dxfId="441" priority="17">
      <formula>LEN(TRIM(J33))=0</formula>
    </cfRule>
  </conditionalFormatting>
  <conditionalFormatting sqref="B76:J79">
    <cfRule type="containsBlanks" dxfId="440" priority="4">
      <formula>LEN(TRIM(B76))=0</formula>
    </cfRule>
  </conditionalFormatting>
  <conditionalFormatting sqref="B80:J96">
    <cfRule type="containsBlanks" dxfId="439" priority="2">
      <formula>LEN(TRIM(B80))=0</formula>
    </cfRule>
  </conditionalFormatting>
  <conditionalFormatting sqref="B97:J97">
    <cfRule type="containsBlanks" dxfId="438" priority="1">
      <formula>LEN(TRIM(B97))=0</formula>
    </cfRule>
  </conditionalFormatting>
  <hyperlinks>
    <hyperlink ref="M50:M53" location="TAB2.2.1!A1" display="TAB2.2.1!A1"/>
    <hyperlink ref="M54:M57" location="TAB2.2.2!A1" display="TAB2.2.2"/>
    <hyperlink ref="M58:M61" location="TAB2.2.3!A1" display="TAB2.2.3!A1"/>
    <hyperlink ref="M62:M65" location="TAB2.2.4!A1" display="TAB2.2.4!A1"/>
    <hyperlink ref="M66:M67" location="TAB2.2.5!A1" display="TAB2.2.5!A1"/>
    <hyperlink ref="M9" location="TAB2.1.1!A1" display="TAB2.1.1"/>
    <hyperlink ref="M21:M27" location="TAB2.1.2!A1" display="TAB2.1.2"/>
    <hyperlink ref="M37:M39" location="TAB2.3!A1" display="TAB2.3"/>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workbookViewId="0">
      <selection activeCell="D12" sqref="D12"/>
    </sheetView>
  </sheetViews>
  <sheetFormatPr baseColWidth="10" defaultColWidth="7.140625" defaultRowHeight="15" x14ac:dyDescent="0.3"/>
  <cols>
    <col min="1" max="1" width="9.140625" style="146" customWidth="1"/>
    <col min="2" max="2" width="39.42578125" style="146" customWidth="1"/>
    <col min="3" max="10" width="15.85546875" style="146" customWidth="1"/>
    <col min="11" max="12" width="15.85546875" style="145" customWidth="1"/>
    <col min="13" max="16384" width="7.140625" style="146"/>
  </cols>
  <sheetData>
    <row r="1" spans="1:13" ht="22.15" customHeight="1" x14ac:dyDescent="0.35">
      <c r="A1" s="10" t="str">
        <f>TAB00!B46&amp;" : "&amp;TAB00!C46</f>
        <v>TAB2.1.1 : Détail des frais informatiques</v>
      </c>
      <c r="B1" s="134"/>
      <c r="C1" s="134"/>
      <c r="D1" s="134"/>
      <c r="E1" s="134"/>
      <c r="F1" s="134"/>
      <c r="G1" s="134"/>
      <c r="H1" s="134"/>
      <c r="I1" s="134"/>
      <c r="J1" s="185"/>
      <c r="K1" s="186"/>
      <c r="L1" s="186"/>
    </row>
    <row r="2" spans="1:13" ht="16.5" x14ac:dyDescent="0.3">
      <c r="A2" s="187"/>
      <c r="B2" s="187"/>
      <c r="C2" s="187"/>
      <c r="D2" s="187"/>
      <c r="E2" s="187"/>
      <c r="F2" s="187"/>
      <c r="G2" s="187"/>
      <c r="H2" s="187"/>
      <c r="I2" s="187"/>
      <c r="J2" s="187"/>
    </row>
    <row r="3" spans="1:13" s="130" customFormat="1" ht="13.5" x14ac:dyDescent="0.3">
      <c r="A3" s="323" t="s">
        <v>189</v>
      </c>
      <c r="B3" s="323"/>
      <c r="C3" s="323"/>
      <c r="D3" s="323"/>
      <c r="E3" s="323"/>
      <c r="F3" s="323"/>
      <c r="G3" s="323"/>
      <c r="H3" s="323"/>
      <c r="I3" s="323"/>
      <c r="J3" s="323"/>
      <c r="K3" s="323"/>
      <c r="L3" s="323"/>
    </row>
    <row r="4" spans="1:13" s="130" customFormat="1" ht="13.5" x14ac:dyDescent="0.3">
      <c r="A4" s="188"/>
      <c r="B4" s="188"/>
      <c r="C4" s="188"/>
      <c r="D4" s="188"/>
      <c r="E4" s="188"/>
      <c r="F4" s="188"/>
      <c r="G4" s="188"/>
      <c r="H4" s="188"/>
      <c r="I4" s="188"/>
      <c r="J4" s="188"/>
      <c r="K4" s="131"/>
      <c r="L4" s="131"/>
    </row>
    <row r="5" spans="1:13" s="130" customFormat="1" ht="12" customHeight="1" x14ac:dyDescent="0.3">
      <c r="C5" s="324" t="s">
        <v>52</v>
      </c>
      <c r="D5" s="324"/>
      <c r="E5" s="324" t="s">
        <v>79</v>
      </c>
      <c r="F5" s="324"/>
      <c r="G5" s="324" t="s">
        <v>86</v>
      </c>
      <c r="H5" s="324"/>
      <c r="I5" s="324" t="s">
        <v>87</v>
      </c>
      <c r="J5" s="324"/>
      <c r="K5" s="324" t="s">
        <v>88</v>
      </c>
      <c r="L5" s="324"/>
      <c r="M5" s="131"/>
    </row>
    <row r="6" spans="1:13" s="130" customFormat="1" ht="54" x14ac:dyDescent="0.3">
      <c r="C6" s="189" t="s">
        <v>233</v>
      </c>
      <c r="D6" s="190" t="s">
        <v>93</v>
      </c>
      <c r="E6" s="189" t="s">
        <v>233</v>
      </c>
      <c r="F6" s="190" t="s">
        <v>93</v>
      </c>
      <c r="G6" s="189" t="s">
        <v>233</v>
      </c>
      <c r="H6" s="190" t="s">
        <v>93</v>
      </c>
      <c r="I6" s="189" t="s">
        <v>233</v>
      </c>
      <c r="J6" s="190" t="s">
        <v>93</v>
      </c>
      <c r="K6" s="189" t="s">
        <v>233</v>
      </c>
      <c r="L6" s="190" t="s">
        <v>93</v>
      </c>
      <c r="M6" s="131"/>
    </row>
    <row r="7" spans="1:13" s="130" customFormat="1" ht="13.5" x14ac:dyDescent="0.3">
      <c r="A7" s="325" t="s">
        <v>169</v>
      </c>
      <c r="B7" s="326"/>
      <c r="C7" s="196"/>
      <c r="D7" s="196"/>
      <c r="E7" s="196"/>
      <c r="F7" s="196"/>
      <c r="G7" s="196"/>
      <c r="H7" s="196"/>
      <c r="I7" s="196"/>
      <c r="J7" s="196"/>
      <c r="K7" s="196"/>
      <c r="L7" s="196"/>
      <c r="M7" s="131"/>
    </row>
    <row r="8" spans="1:13" s="130" customFormat="1" ht="13.5" x14ac:dyDescent="0.3">
      <c r="A8" s="325" t="s">
        <v>170</v>
      </c>
      <c r="B8" s="326"/>
      <c r="C8" s="197"/>
      <c r="D8" s="197"/>
      <c r="E8" s="197"/>
      <c r="F8" s="197"/>
      <c r="G8" s="197"/>
      <c r="H8" s="197"/>
      <c r="I8" s="197"/>
      <c r="J8" s="197"/>
      <c r="K8" s="197"/>
      <c r="L8" s="197"/>
      <c r="M8" s="131"/>
    </row>
    <row r="9" spans="1:13" s="130" customFormat="1" ht="13.5" x14ac:dyDescent="0.3">
      <c r="A9" s="325" t="s">
        <v>171</v>
      </c>
      <c r="B9" s="326"/>
      <c r="C9" s="197"/>
      <c r="D9" s="197"/>
      <c r="E9" s="197"/>
      <c r="F9" s="197"/>
      <c r="G9" s="197"/>
      <c r="H9" s="197"/>
      <c r="I9" s="197"/>
      <c r="J9" s="197"/>
      <c r="K9" s="197"/>
      <c r="L9" s="197"/>
      <c r="M9" s="131"/>
    </row>
    <row r="10" spans="1:13" s="130" customFormat="1" ht="13.5" x14ac:dyDescent="0.3">
      <c r="A10" s="325" t="s">
        <v>172</v>
      </c>
      <c r="B10" s="326"/>
      <c r="C10" s="197"/>
      <c r="D10" s="197"/>
      <c r="E10" s="197"/>
      <c r="F10" s="197"/>
      <c r="G10" s="197"/>
      <c r="H10" s="197"/>
      <c r="I10" s="197"/>
      <c r="J10" s="197"/>
      <c r="K10" s="197"/>
      <c r="L10" s="197"/>
      <c r="M10" s="131"/>
    </row>
    <row r="11" spans="1:13" s="130" customFormat="1" ht="13.5" customHeight="1" x14ac:dyDescent="0.3">
      <c r="A11" s="319" t="s">
        <v>173</v>
      </c>
      <c r="B11" s="320"/>
      <c r="C11" s="197"/>
      <c r="D11" s="197"/>
      <c r="E11" s="197"/>
      <c r="F11" s="197"/>
      <c r="G11" s="197"/>
      <c r="H11" s="197"/>
      <c r="I11" s="197"/>
      <c r="J11" s="197"/>
      <c r="K11" s="197"/>
      <c r="L11" s="197"/>
      <c r="M11" s="131"/>
    </row>
    <row r="12" spans="1:13" s="130" customFormat="1" ht="13.5" x14ac:dyDescent="0.3">
      <c r="A12" s="319" t="s">
        <v>173</v>
      </c>
      <c r="B12" s="320"/>
      <c r="C12" s="197"/>
      <c r="D12" s="197"/>
      <c r="E12" s="197"/>
      <c r="F12" s="197"/>
      <c r="G12" s="197"/>
      <c r="H12" s="197"/>
      <c r="I12" s="197"/>
      <c r="J12" s="197"/>
      <c r="K12" s="197"/>
      <c r="L12" s="197"/>
      <c r="M12" s="131"/>
    </row>
    <row r="13" spans="1:13" s="130" customFormat="1" ht="13.5" x14ac:dyDescent="0.3">
      <c r="A13" s="319" t="s">
        <v>173</v>
      </c>
      <c r="B13" s="320"/>
      <c r="C13" s="197"/>
      <c r="D13" s="197"/>
      <c r="E13" s="197"/>
      <c r="F13" s="197"/>
      <c r="G13" s="197"/>
      <c r="H13" s="197"/>
      <c r="I13" s="197"/>
      <c r="J13" s="197"/>
      <c r="K13" s="197"/>
      <c r="L13" s="197"/>
      <c r="M13" s="131"/>
    </row>
    <row r="14" spans="1:13" s="130" customFormat="1" ht="13.5" x14ac:dyDescent="0.3">
      <c r="A14" s="319" t="s">
        <v>173</v>
      </c>
      <c r="B14" s="320"/>
      <c r="C14" s="197"/>
      <c r="D14" s="197"/>
      <c r="E14" s="197"/>
      <c r="F14" s="197"/>
      <c r="G14" s="197"/>
      <c r="H14" s="197"/>
      <c r="I14" s="197"/>
      <c r="J14" s="197"/>
      <c r="K14" s="197"/>
      <c r="L14" s="197"/>
      <c r="M14" s="131"/>
    </row>
    <row r="15" spans="1:13" s="130" customFormat="1" ht="13.5" x14ac:dyDescent="0.3">
      <c r="A15" s="319" t="s">
        <v>173</v>
      </c>
      <c r="B15" s="320"/>
      <c r="C15" s="197"/>
      <c r="D15" s="197"/>
      <c r="E15" s="197"/>
      <c r="F15" s="197"/>
      <c r="G15" s="197"/>
      <c r="H15" s="197"/>
      <c r="I15" s="197"/>
      <c r="J15" s="197"/>
      <c r="K15" s="197"/>
      <c r="L15" s="197"/>
      <c r="M15" s="131"/>
    </row>
    <row r="16" spans="1:13" s="130" customFormat="1" ht="13.5" x14ac:dyDescent="0.3">
      <c r="A16" s="321" t="s">
        <v>339</v>
      </c>
      <c r="B16" s="322"/>
      <c r="C16" s="191">
        <f>SUM(C7:C15)</f>
        <v>0</v>
      </c>
      <c r="D16" s="191">
        <f t="shared" ref="D16:L16" si="0">SUM(D7:D15)</f>
        <v>0</v>
      </c>
      <c r="E16" s="191">
        <f t="shared" si="0"/>
        <v>0</v>
      </c>
      <c r="F16" s="191">
        <f t="shared" si="0"/>
        <v>0</v>
      </c>
      <c r="G16" s="191">
        <f t="shared" si="0"/>
        <v>0</v>
      </c>
      <c r="H16" s="191">
        <f t="shared" si="0"/>
        <v>0</v>
      </c>
      <c r="I16" s="191">
        <f t="shared" si="0"/>
        <v>0</v>
      </c>
      <c r="J16" s="191">
        <f t="shared" si="0"/>
        <v>0</v>
      </c>
      <c r="K16" s="191">
        <f t="shared" si="0"/>
        <v>0</v>
      </c>
      <c r="L16" s="191">
        <f t="shared" si="0"/>
        <v>0</v>
      </c>
      <c r="M16" s="131"/>
    </row>
    <row r="17" spans="1:13" s="130" customFormat="1" ht="13.5" x14ac:dyDescent="0.3">
      <c r="A17" s="319" t="s">
        <v>174</v>
      </c>
      <c r="B17" s="320"/>
      <c r="C17" s="197"/>
      <c r="D17" s="197"/>
      <c r="E17" s="197"/>
      <c r="F17" s="197"/>
      <c r="G17" s="197"/>
      <c r="H17" s="197"/>
      <c r="I17" s="197"/>
      <c r="J17" s="197"/>
      <c r="K17" s="197"/>
      <c r="L17" s="197"/>
      <c r="M17" s="131"/>
    </row>
    <row r="18" spans="1:13" s="130" customFormat="1" ht="13.5" x14ac:dyDescent="0.3">
      <c r="A18" s="319" t="s">
        <v>175</v>
      </c>
      <c r="B18" s="320"/>
      <c r="C18" s="197"/>
      <c r="D18" s="197"/>
      <c r="E18" s="197"/>
      <c r="F18" s="197"/>
      <c r="G18" s="197"/>
      <c r="H18" s="197"/>
      <c r="I18" s="197"/>
      <c r="J18" s="197"/>
      <c r="K18" s="197"/>
      <c r="L18" s="197"/>
      <c r="M18" s="131"/>
    </row>
    <row r="19" spans="1:13" s="130" customFormat="1" ht="13.5" x14ac:dyDescent="0.3">
      <c r="A19" s="319" t="s">
        <v>176</v>
      </c>
      <c r="B19" s="320"/>
      <c r="C19" s="197"/>
      <c r="D19" s="197"/>
      <c r="E19" s="197"/>
      <c r="F19" s="197"/>
      <c r="G19" s="197"/>
      <c r="H19" s="197"/>
      <c r="I19" s="197"/>
      <c r="J19" s="197"/>
      <c r="K19" s="197"/>
      <c r="L19" s="197"/>
      <c r="M19" s="131"/>
    </row>
    <row r="20" spans="1:13" s="130" customFormat="1" ht="13.5" x14ac:dyDescent="0.3">
      <c r="A20" s="319" t="s">
        <v>177</v>
      </c>
      <c r="B20" s="320"/>
      <c r="C20" s="197"/>
      <c r="D20" s="197"/>
      <c r="E20" s="197"/>
      <c r="F20" s="197"/>
      <c r="G20" s="197"/>
      <c r="H20" s="197"/>
      <c r="I20" s="197"/>
      <c r="J20" s="197"/>
      <c r="K20" s="197"/>
      <c r="L20" s="197"/>
      <c r="M20" s="131"/>
    </row>
    <row r="21" spans="1:13" s="130" customFormat="1" ht="13.5" x14ac:dyDescent="0.3">
      <c r="A21" s="319" t="s">
        <v>178</v>
      </c>
      <c r="B21" s="320"/>
      <c r="C21" s="197"/>
      <c r="D21" s="197"/>
      <c r="E21" s="197"/>
      <c r="F21" s="197"/>
      <c r="G21" s="197"/>
      <c r="H21" s="197"/>
      <c r="I21" s="197"/>
      <c r="J21" s="197"/>
      <c r="K21" s="197"/>
      <c r="L21" s="197"/>
      <c r="M21" s="131"/>
    </row>
    <row r="22" spans="1:13" s="130" customFormat="1" ht="13.5" x14ac:dyDescent="0.3">
      <c r="A22" s="319" t="s">
        <v>179</v>
      </c>
      <c r="B22" s="320"/>
      <c r="C22" s="197"/>
      <c r="D22" s="197"/>
      <c r="E22" s="197"/>
      <c r="F22" s="197"/>
      <c r="G22" s="197"/>
      <c r="H22" s="197"/>
      <c r="I22" s="197"/>
      <c r="J22" s="197"/>
      <c r="K22" s="197"/>
      <c r="L22" s="197"/>
      <c r="M22" s="131"/>
    </row>
    <row r="23" spans="1:13" s="130" customFormat="1" ht="13.5" x14ac:dyDescent="0.3">
      <c r="A23" s="319" t="s">
        <v>180</v>
      </c>
      <c r="B23" s="320"/>
      <c r="C23" s="197"/>
      <c r="D23" s="197"/>
      <c r="E23" s="197"/>
      <c r="F23" s="197"/>
      <c r="G23" s="197"/>
      <c r="H23" s="197"/>
      <c r="I23" s="197"/>
      <c r="J23" s="197"/>
      <c r="K23" s="197"/>
      <c r="L23" s="197"/>
      <c r="M23" s="131"/>
    </row>
    <row r="24" spans="1:13" s="130" customFormat="1" ht="13.5" x14ac:dyDescent="0.3">
      <c r="A24" s="319" t="s">
        <v>181</v>
      </c>
      <c r="B24" s="320"/>
      <c r="C24" s="197"/>
      <c r="D24" s="197"/>
      <c r="E24" s="197"/>
      <c r="F24" s="197"/>
      <c r="G24" s="197"/>
      <c r="H24" s="197"/>
      <c r="I24" s="197"/>
      <c r="J24" s="197"/>
      <c r="K24" s="197"/>
      <c r="L24" s="197"/>
      <c r="M24" s="131"/>
    </row>
    <row r="25" spans="1:13" s="130" customFormat="1" ht="13.5" x14ac:dyDescent="0.3">
      <c r="A25" s="319" t="s">
        <v>182</v>
      </c>
      <c r="B25" s="320"/>
      <c r="C25" s="197"/>
      <c r="D25" s="197"/>
      <c r="E25" s="197"/>
      <c r="F25" s="197"/>
      <c r="G25" s="197"/>
      <c r="H25" s="197"/>
      <c r="I25" s="197"/>
      <c r="J25" s="197"/>
      <c r="K25" s="197"/>
      <c r="L25" s="197"/>
      <c r="M25" s="131"/>
    </row>
    <row r="26" spans="1:13" s="130" customFormat="1" ht="13.5" x14ac:dyDescent="0.3">
      <c r="A26" s="319" t="s">
        <v>183</v>
      </c>
      <c r="B26" s="320"/>
      <c r="C26" s="197"/>
      <c r="D26" s="197"/>
      <c r="E26" s="197"/>
      <c r="F26" s="197"/>
      <c r="G26" s="197"/>
      <c r="H26" s="197"/>
      <c r="I26" s="197"/>
      <c r="J26" s="197"/>
      <c r="K26" s="197"/>
      <c r="L26" s="197"/>
      <c r="M26" s="131"/>
    </row>
    <row r="27" spans="1:13" s="130" customFormat="1" ht="13.5" x14ac:dyDescent="0.3">
      <c r="A27" s="327" t="s">
        <v>340</v>
      </c>
      <c r="B27" s="328"/>
      <c r="C27" s="192">
        <f>SUM(C17:C26)</f>
        <v>0</v>
      </c>
      <c r="D27" s="191">
        <f t="shared" ref="D27:L27" si="1">SUM(D17:D26)</f>
        <v>0</v>
      </c>
      <c r="E27" s="192">
        <f t="shared" si="1"/>
        <v>0</v>
      </c>
      <c r="F27" s="191">
        <f t="shared" si="1"/>
        <v>0</v>
      </c>
      <c r="G27" s="192">
        <f t="shared" si="1"/>
        <v>0</v>
      </c>
      <c r="H27" s="191">
        <f t="shared" si="1"/>
        <v>0</v>
      </c>
      <c r="I27" s="192">
        <f t="shared" si="1"/>
        <v>0</v>
      </c>
      <c r="J27" s="191">
        <f t="shared" si="1"/>
        <v>0</v>
      </c>
      <c r="K27" s="192">
        <f t="shared" si="1"/>
        <v>0</v>
      </c>
      <c r="L27" s="191">
        <f t="shared" si="1"/>
        <v>0</v>
      </c>
      <c r="M27" s="131"/>
    </row>
    <row r="28" spans="1:13" s="130" customFormat="1" ht="13.5" x14ac:dyDescent="0.3">
      <c r="A28" s="327" t="s">
        <v>274</v>
      </c>
      <c r="B28" s="328"/>
      <c r="C28" s="193"/>
      <c r="D28" s="198"/>
      <c r="E28" s="194"/>
      <c r="F28" s="198"/>
      <c r="G28" s="194"/>
      <c r="H28" s="198"/>
      <c r="I28" s="194"/>
      <c r="J28" s="198"/>
      <c r="K28" s="194"/>
      <c r="L28" s="198"/>
      <c r="M28" s="131"/>
    </row>
    <row r="29" spans="1:13" s="130" customFormat="1" ht="13.5" x14ac:dyDescent="0.3">
      <c r="A29" s="317" t="s">
        <v>53</v>
      </c>
      <c r="B29" s="318"/>
      <c r="C29" s="195">
        <f>SUM(C16,C27:C28)</f>
        <v>0</v>
      </c>
      <c r="D29" s="195">
        <f t="shared" ref="D29:L29" si="2">SUM(D16,D27:D28)</f>
        <v>0</v>
      </c>
      <c r="E29" s="195">
        <f t="shared" si="2"/>
        <v>0</v>
      </c>
      <c r="F29" s="195">
        <f t="shared" si="2"/>
        <v>0</v>
      </c>
      <c r="G29" s="195">
        <f t="shared" si="2"/>
        <v>0</v>
      </c>
      <c r="H29" s="195">
        <f t="shared" si="2"/>
        <v>0</v>
      </c>
      <c r="I29" s="195">
        <f t="shared" si="2"/>
        <v>0</v>
      </c>
      <c r="J29" s="195">
        <f t="shared" si="2"/>
        <v>0</v>
      </c>
      <c r="K29" s="195">
        <f t="shared" si="2"/>
        <v>0</v>
      </c>
      <c r="L29" s="195">
        <f t="shared" si="2"/>
        <v>0</v>
      </c>
      <c r="M29" s="131"/>
    </row>
    <row r="30" spans="1:13" s="130" customFormat="1" ht="13.5" x14ac:dyDescent="0.3">
      <c r="K30" s="131"/>
      <c r="L30" s="131"/>
    </row>
    <row r="31" spans="1:13" s="130" customFormat="1" ht="13.5" x14ac:dyDescent="0.3">
      <c r="K31" s="131"/>
      <c r="L31" s="131"/>
    </row>
    <row r="32" spans="1:13" s="130" customFormat="1" ht="13.5" x14ac:dyDescent="0.3">
      <c r="A32" s="317" t="s">
        <v>185</v>
      </c>
      <c r="B32" s="318"/>
      <c r="C32" s="195">
        <f>TAB2.1!C9</f>
        <v>0</v>
      </c>
      <c r="D32" s="195"/>
      <c r="E32" s="195">
        <f>TAB2.1!D9</f>
        <v>0</v>
      </c>
      <c r="F32" s="195"/>
      <c r="G32" s="195">
        <f>TAB2.1!F9</f>
        <v>0</v>
      </c>
      <c r="H32" s="195"/>
      <c r="I32" s="195">
        <f>TAB2.1!H9</f>
        <v>0</v>
      </c>
      <c r="J32" s="195"/>
      <c r="K32" s="195">
        <f>TAB2.1!J9</f>
        <v>0</v>
      </c>
      <c r="L32" s="195"/>
      <c r="M32" s="131"/>
    </row>
    <row r="33" spans="1:13" s="130" customFormat="1" ht="50.45" customHeight="1" x14ac:dyDescent="0.3">
      <c r="A33" s="329" t="s">
        <v>277</v>
      </c>
      <c r="B33" s="330"/>
      <c r="C33" s="195">
        <f>SUM(C27,C16)-C32</f>
        <v>0</v>
      </c>
      <c r="D33" s="195"/>
      <c r="E33" s="195">
        <f>SUM(E27,E16)-E32</f>
        <v>0</v>
      </c>
      <c r="F33" s="195"/>
      <c r="G33" s="195">
        <f>SUM(G27,G16)-G32</f>
        <v>0</v>
      </c>
      <c r="H33" s="195"/>
      <c r="I33" s="195">
        <f>SUM(I27,I16)-I32</f>
        <v>0</v>
      </c>
      <c r="J33" s="195"/>
      <c r="K33" s="195">
        <f>SUM(K27,K16)-K32</f>
        <v>0</v>
      </c>
      <c r="L33" s="195"/>
      <c r="M33" s="131"/>
    </row>
    <row r="34" spans="1:13" s="130" customFormat="1" ht="13.5" x14ac:dyDescent="0.3">
      <c r="K34" s="131"/>
      <c r="L34" s="131"/>
    </row>
    <row r="35" spans="1:13" s="130" customFormat="1" ht="13.5" x14ac:dyDescent="0.3">
      <c r="A35" s="317" t="s">
        <v>278</v>
      </c>
      <c r="B35" s="318"/>
      <c r="C35" s="195"/>
      <c r="D35" s="195">
        <f>SUM(TAB2.3!F31:G31)</f>
        <v>0</v>
      </c>
      <c r="E35" s="195"/>
      <c r="F35" s="195">
        <f>SUM(TAB2.3!F64:G64)</f>
        <v>0</v>
      </c>
      <c r="G35" s="195"/>
      <c r="H35" s="195">
        <f>SUM(TAB2.3!F97:G97)</f>
        <v>0</v>
      </c>
      <c r="I35" s="195"/>
      <c r="J35" s="195">
        <f>SUM(TAB2.3!F130:G130)</f>
        <v>0</v>
      </c>
      <c r="K35" s="195"/>
      <c r="L35" s="195">
        <f>SUM(TAB2.3!F163:G163)</f>
        <v>0</v>
      </c>
      <c r="M35" s="131"/>
    </row>
    <row r="36" spans="1:13" s="130" customFormat="1" ht="13.5" x14ac:dyDescent="0.3">
      <c r="A36" s="329" t="s">
        <v>275</v>
      </c>
      <c r="B36" s="330"/>
      <c r="C36" s="195"/>
      <c r="D36" s="195">
        <f>D29-D35</f>
        <v>0</v>
      </c>
      <c r="E36" s="195"/>
      <c r="F36" s="195">
        <f>F29-F35</f>
        <v>0</v>
      </c>
      <c r="G36" s="195"/>
      <c r="H36" s="195">
        <f>H29-H35</f>
        <v>0</v>
      </c>
      <c r="I36" s="195"/>
      <c r="J36" s="195">
        <f>J29-J35</f>
        <v>0</v>
      </c>
      <c r="K36" s="195"/>
      <c r="L36" s="195">
        <f>L29-L35</f>
        <v>0</v>
      </c>
      <c r="M36" s="131"/>
    </row>
    <row r="37" spans="1:13" s="130" customFormat="1" ht="13.5" x14ac:dyDescent="0.3">
      <c r="A37" s="331" t="s">
        <v>276</v>
      </c>
      <c r="B37" s="332"/>
      <c r="C37" s="194"/>
      <c r="D37" s="199"/>
      <c r="E37" s="194"/>
      <c r="F37" s="199"/>
      <c r="G37" s="194"/>
      <c r="H37" s="199"/>
      <c r="I37" s="194"/>
      <c r="J37" s="199"/>
      <c r="K37" s="194"/>
      <c r="L37" s="199"/>
    </row>
    <row r="38" spans="1:13" s="130" customFormat="1" ht="12" customHeight="1" x14ac:dyDescent="0.3">
      <c r="A38" s="319" t="s">
        <v>276</v>
      </c>
      <c r="B38" s="320"/>
      <c r="C38" s="194"/>
      <c r="D38" s="152"/>
      <c r="E38" s="194"/>
      <c r="F38" s="152"/>
      <c r="G38" s="194"/>
      <c r="H38" s="152"/>
      <c r="I38" s="194"/>
      <c r="J38" s="152"/>
      <c r="K38" s="194"/>
      <c r="L38" s="152"/>
    </row>
    <row r="39" spans="1:13" s="130" customFormat="1" ht="12" customHeight="1" x14ac:dyDescent="0.3">
      <c r="A39" s="319" t="s">
        <v>276</v>
      </c>
      <c r="B39" s="320"/>
      <c r="C39" s="194"/>
      <c r="D39" s="152"/>
      <c r="E39" s="194"/>
      <c r="F39" s="152"/>
      <c r="G39" s="194"/>
      <c r="H39" s="152"/>
      <c r="I39" s="194"/>
      <c r="J39" s="152"/>
      <c r="K39" s="194"/>
      <c r="L39" s="152"/>
    </row>
    <row r="40" spans="1:13" s="130" customFormat="1" ht="12" customHeight="1" x14ac:dyDescent="0.3">
      <c r="A40" s="319" t="s">
        <v>276</v>
      </c>
      <c r="B40" s="320"/>
      <c r="C40" s="194"/>
      <c r="D40" s="152"/>
      <c r="E40" s="194"/>
      <c r="F40" s="152"/>
      <c r="G40" s="194"/>
      <c r="H40" s="152"/>
      <c r="I40" s="194"/>
      <c r="J40" s="152"/>
      <c r="K40" s="194"/>
      <c r="L40" s="152"/>
    </row>
    <row r="41" spans="1:13" s="130" customFormat="1" ht="12" customHeight="1" x14ac:dyDescent="0.3">
      <c r="A41" s="319" t="s">
        <v>276</v>
      </c>
      <c r="B41" s="320"/>
      <c r="C41" s="194"/>
      <c r="D41" s="152"/>
      <c r="E41" s="194"/>
      <c r="F41" s="152"/>
      <c r="G41" s="194"/>
      <c r="H41" s="152"/>
      <c r="I41" s="194"/>
      <c r="J41" s="152"/>
      <c r="K41" s="194"/>
      <c r="L41" s="152"/>
    </row>
    <row r="42" spans="1:13" s="130" customFormat="1" ht="12" customHeight="1" x14ac:dyDescent="0.3">
      <c r="A42" s="319" t="s">
        <v>276</v>
      </c>
      <c r="B42" s="320"/>
      <c r="C42" s="194"/>
      <c r="D42" s="152"/>
      <c r="E42" s="194"/>
      <c r="F42" s="152"/>
      <c r="G42" s="194"/>
      <c r="H42" s="152"/>
      <c r="I42" s="194"/>
      <c r="J42" s="152"/>
      <c r="K42" s="194"/>
      <c r="L42" s="152"/>
    </row>
    <row r="43" spans="1:13" s="130" customFormat="1" ht="12" customHeight="1" x14ac:dyDescent="0.3">
      <c r="A43" s="319" t="s">
        <v>276</v>
      </c>
      <c r="B43" s="320"/>
      <c r="C43" s="194"/>
      <c r="D43" s="152"/>
      <c r="E43" s="194"/>
      <c r="F43" s="152"/>
      <c r="G43" s="194"/>
      <c r="H43" s="152"/>
      <c r="I43" s="194"/>
      <c r="J43" s="152"/>
      <c r="K43" s="194"/>
      <c r="L43" s="152"/>
    </row>
    <row r="44" spans="1:13" s="130" customFormat="1" ht="12" customHeight="1" x14ac:dyDescent="0.3">
      <c r="A44" s="319" t="s">
        <v>276</v>
      </c>
      <c r="B44" s="320"/>
      <c r="C44" s="194"/>
      <c r="D44" s="152"/>
      <c r="E44" s="194"/>
      <c r="F44" s="152"/>
      <c r="G44" s="194"/>
      <c r="H44" s="152"/>
      <c r="I44" s="194"/>
      <c r="J44" s="152"/>
      <c r="K44" s="194"/>
      <c r="L44" s="152"/>
    </row>
    <row r="45" spans="1:13" s="130" customFormat="1" ht="12" customHeight="1" x14ac:dyDescent="0.3">
      <c r="A45" s="319" t="s">
        <v>276</v>
      </c>
      <c r="B45" s="320"/>
      <c r="C45" s="194"/>
      <c r="D45" s="152"/>
      <c r="E45" s="194"/>
      <c r="F45" s="152"/>
      <c r="G45" s="194"/>
      <c r="H45" s="152"/>
      <c r="I45" s="194"/>
      <c r="J45" s="152"/>
      <c r="K45" s="194"/>
      <c r="L45" s="152"/>
    </row>
    <row r="46" spans="1:13" s="130" customFormat="1" ht="12" customHeight="1" x14ac:dyDescent="0.3">
      <c r="A46" s="333" t="s">
        <v>276</v>
      </c>
      <c r="B46" s="334"/>
      <c r="C46" s="194"/>
      <c r="D46" s="198"/>
      <c r="E46" s="194"/>
      <c r="F46" s="198"/>
      <c r="G46" s="194"/>
      <c r="H46" s="198"/>
      <c r="I46" s="194"/>
      <c r="J46" s="198"/>
      <c r="K46" s="194"/>
      <c r="L46" s="198"/>
    </row>
    <row r="47" spans="1:13" s="130" customFormat="1" ht="27.6" customHeight="1" x14ac:dyDescent="0.3">
      <c r="A47" s="329" t="s">
        <v>341</v>
      </c>
      <c r="B47" s="330"/>
      <c r="C47" s="195"/>
      <c r="D47" s="195">
        <f>D36-SUM(D37:D46)</f>
        <v>0</v>
      </c>
      <c r="E47" s="195"/>
      <c r="F47" s="195">
        <f>F36-SUM(F37:F46)</f>
        <v>0</v>
      </c>
      <c r="G47" s="195"/>
      <c r="H47" s="195">
        <f>H36-SUM(H37:H46)</f>
        <v>0</v>
      </c>
      <c r="I47" s="195"/>
      <c r="J47" s="195">
        <f>J36-SUM(J37:J46)</f>
        <v>0</v>
      </c>
      <c r="K47" s="195"/>
      <c r="L47" s="195">
        <f>L36-SUM(L37:L46)</f>
        <v>0</v>
      </c>
      <c r="M47" s="131"/>
    </row>
    <row r="48" spans="1:13" s="130" customFormat="1" ht="13.5" x14ac:dyDescent="0.3">
      <c r="K48" s="131"/>
      <c r="L48" s="131"/>
    </row>
    <row r="49" spans="11:12" s="130" customFormat="1" ht="13.5" x14ac:dyDescent="0.3">
      <c r="K49" s="131"/>
      <c r="L49" s="131"/>
    </row>
    <row r="50" spans="11:12" s="130" customFormat="1" ht="13.5" x14ac:dyDescent="0.3">
      <c r="K50" s="131"/>
      <c r="L50" s="131"/>
    </row>
    <row r="51" spans="11:12" s="130" customFormat="1" ht="13.5" x14ac:dyDescent="0.3">
      <c r="K51" s="131"/>
      <c r="L51" s="131"/>
    </row>
    <row r="52" spans="11:12" s="130" customFormat="1" ht="13.5" x14ac:dyDescent="0.3">
      <c r="K52" s="131"/>
      <c r="L52" s="131"/>
    </row>
    <row r="53" spans="11:12" s="130" customFormat="1" ht="13.5" x14ac:dyDescent="0.3">
      <c r="K53" s="131"/>
      <c r="L53" s="131"/>
    </row>
    <row r="54" spans="11:12" s="130" customFormat="1" ht="13.5" x14ac:dyDescent="0.3">
      <c r="K54" s="131"/>
      <c r="L54" s="131"/>
    </row>
    <row r="55" spans="11:12" s="130" customFormat="1" ht="13.5" x14ac:dyDescent="0.3">
      <c r="K55" s="131"/>
      <c r="L55" s="131"/>
    </row>
    <row r="56" spans="11:12" s="130" customFormat="1" ht="13.5" x14ac:dyDescent="0.3">
      <c r="K56" s="131"/>
      <c r="L56" s="131"/>
    </row>
    <row r="57" spans="11:12" s="130" customFormat="1" ht="13.5" x14ac:dyDescent="0.3">
      <c r="K57" s="131"/>
      <c r="L57" s="131"/>
    </row>
    <row r="58" spans="11:12" s="130" customFormat="1" ht="13.5" x14ac:dyDescent="0.3">
      <c r="K58" s="131"/>
      <c r="L58" s="131"/>
    </row>
    <row r="59" spans="11:12" s="130" customFormat="1" ht="13.5" x14ac:dyDescent="0.3">
      <c r="K59" s="131"/>
      <c r="L59" s="131"/>
    </row>
    <row r="60" spans="11:12" s="130" customFormat="1" ht="13.5" x14ac:dyDescent="0.3">
      <c r="K60" s="131"/>
      <c r="L60" s="131"/>
    </row>
    <row r="61" spans="11:12" s="130" customFormat="1" ht="13.5" x14ac:dyDescent="0.3">
      <c r="K61" s="131"/>
      <c r="L61" s="131"/>
    </row>
    <row r="62" spans="11:12" s="130" customFormat="1" ht="13.5" x14ac:dyDescent="0.3">
      <c r="K62" s="131"/>
      <c r="L62" s="131"/>
    </row>
  </sheetData>
  <mergeCells count="44">
    <mergeCell ref="A46:B46"/>
    <mergeCell ref="A47:B47"/>
    <mergeCell ref="A41:B41"/>
    <mergeCell ref="A42:B42"/>
    <mergeCell ref="A43:B43"/>
    <mergeCell ref="A44:B44"/>
    <mergeCell ref="A45:B45"/>
    <mergeCell ref="A36:B36"/>
    <mergeCell ref="A37:B37"/>
    <mergeCell ref="A38:B38"/>
    <mergeCell ref="A39:B39"/>
    <mergeCell ref="A40:B40"/>
    <mergeCell ref="A27:B27"/>
    <mergeCell ref="A28:B28"/>
    <mergeCell ref="A29:B29"/>
    <mergeCell ref="A32:B32"/>
    <mergeCell ref="A33:B33"/>
    <mergeCell ref="A21:B21"/>
    <mergeCell ref="A3:L3"/>
    <mergeCell ref="C5:D5"/>
    <mergeCell ref="E5:F5"/>
    <mergeCell ref="G5:H5"/>
    <mergeCell ref="I5:J5"/>
    <mergeCell ref="K5:L5"/>
    <mergeCell ref="A7:B7"/>
    <mergeCell ref="A8:B8"/>
    <mergeCell ref="A9:B9"/>
    <mergeCell ref="A10:B10"/>
    <mergeCell ref="A35:B35"/>
    <mergeCell ref="A13:B13"/>
    <mergeCell ref="A11:B11"/>
    <mergeCell ref="A12:B12"/>
    <mergeCell ref="A24:B24"/>
    <mergeCell ref="A14:B14"/>
    <mergeCell ref="A15:B15"/>
    <mergeCell ref="A22:B22"/>
    <mergeCell ref="A23:B23"/>
    <mergeCell ref="A25:B25"/>
    <mergeCell ref="A26:B26"/>
    <mergeCell ref="A16:B16"/>
    <mergeCell ref="A17:B17"/>
    <mergeCell ref="A18:B18"/>
    <mergeCell ref="A19:B19"/>
    <mergeCell ref="A20:B20"/>
  </mergeCells>
  <conditionalFormatting sqref="C11:L11">
    <cfRule type="containsText" dxfId="437" priority="73" operator="containsText" text="ntitulé">
      <formula>NOT(ISERROR(SEARCH("ntitulé",C11)))</formula>
    </cfRule>
    <cfRule type="containsBlanks" dxfId="436" priority="74">
      <formula>LEN(TRIM(C11))=0</formula>
    </cfRule>
  </conditionalFormatting>
  <conditionalFormatting sqref="C11:L11">
    <cfRule type="containsText" dxfId="435" priority="72" operator="containsText" text="libre">
      <formula>NOT(ISERROR(SEARCH("libre",C11)))</formula>
    </cfRule>
  </conditionalFormatting>
  <conditionalFormatting sqref="A12:A15 C12:L15">
    <cfRule type="containsText" dxfId="434" priority="70" operator="containsText" text="ntitulé">
      <formula>NOT(ISERROR(SEARCH("ntitulé",A12)))</formula>
    </cfRule>
    <cfRule type="containsBlanks" dxfId="433" priority="71">
      <formula>LEN(TRIM(A12))=0</formula>
    </cfRule>
  </conditionalFormatting>
  <conditionalFormatting sqref="A12:L15">
    <cfRule type="containsText" dxfId="432" priority="69" operator="containsText" text="libre">
      <formula>NOT(ISERROR(SEARCH("libre",A12)))</formula>
    </cfRule>
  </conditionalFormatting>
  <conditionalFormatting sqref="A17:A26 C17:L26">
    <cfRule type="containsText" dxfId="431" priority="67" operator="containsText" text="ntitulé">
      <formula>NOT(ISERROR(SEARCH("ntitulé",A17)))</formula>
    </cfRule>
    <cfRule type="containsBlanks" dxfId="430" priority="68">
      <formula>LEN(TRIM(A17))=0</formula>
    </cfRule>
  </conditionalFormatting>
  <conditionalFormatting sqref="A17:L26">
    <cfRule type="containsText" dxfId="429" priority="66" operator="containsText" text="libre">
      <formula>NOT(ISERROR(SEARCH("libre",A17)))</formula>
    </cfRule>
  </conditionalFormatting>
  <conditionalFormatting sqref="C10:L10">
    <cfRule type="containsText" dxfId="428" priority="64" operator="containsText" text="ntitulé">
      <formula>NOT(ISERROR(SEARCH("ntitulé",C10)))</formula>
    </cfRule>
    <cfRule type="containsBlanks" dxfId="427" priority="65">
      <formula>LEN(TRIM(C10))=0</formula>
    </cfRule>
  </conditionalFormatting>
  <conditionalFormatting sqref="C10:L10">
    <cfRule type="containsText" dxfId="426" priority="63" operator="containsText" text="libre">
      <formula>NOT(ISERROR(SEARCH("libre",C10)))</formula>
    </cfRule>
  </conditionalFormatting>
  <conditionalFormatting sqref="C9:L9">
    <cfRule type="containsText" dxfId="425" priority="61" operator="containsText" text="ntitulé">
      <formula>NOT(ISERROR(SEARCH("ntitulé",C9)))</formula>
    </cfRule>
    <cfRule type="containsBlanks" dxfId="424" priority="62">
      <formula>LEN(TRIM(C9))=0</formula>
    </cfRule>
  </conditionalFormatting>
  <conditionalFormatting sqref="C9:L9">
    <cfRule type="containsText" dxfId="423" priority="60" operator="containsText" text="libre">
      <formula>NOT(ISERROR(SEARCH("libre",C9)))</formula>
    </cfRule>
  </conditionalFormatting>
  <conditionalFormatting sqref="C8:L8">
    <cfRule type="containsText" dxfId="422" priority="58" operator="containsText" text="ntitulé">
      <formula>NOT(ISERROR(SEARCH("ntitulé",C8)))</formula>
    </cfRule>
    <cfRule type="containsBlanks" dxfId="421" priority="59">
      <formula>LEN(TRIM(C8))=0</formula>
    </cfRule>
  </conditionalFormatting>
  <conditionalFormatting sqref="C8:L8">
    <cfRule type="containsText" dxfId="420" priority="57" operator="containsText" text="libre">
      <formula>NOT(ISERROR(SEARCH("libre",C8)))</formula>
    </cfRule>
  </conditionalFormatting>
  <conditionalFormatting sqref="C7:L7">
    <cfRule type="containsText" dxfId="419" priority="55" operator="containsText" text="ntitulé">
      <formula>NOT(ISERROR(SEARCH("ntitulé",C7)))</formula>
    </cfRule>
    <cfRule type="containsBlanks" dxfId="418" priority="56">
      <formula>LEN(TRIM(C7))=0</formula>
    </cfRule>
  </conditionalFormatting>
  <conditionalFormatting sqref="C7:L7">
    <cfRule type="containsText" dxfId="417" priority="54" operator="containsText" text="libre">
      <formula>NOT(ISERROR(SEARCH("libre",C7)))</formula>
    </cfRule>
  </conditionalFormatting>
  <conditionalFormatting sqref="L28 J28 H28 F28 D28">
    <cfRule type="containsText" dxfId="416" priority="52" operator="containsText" text="ntitulé">
      <formula>NOT(ISERROR(SEARCH("ntitulé",D28)))</formula>
    </cfRule>
    <cfRule type="containsBlanks" dxfId="415" priority="53">
      <formula>LEN(TRIM(D28))=0</formula>
    </cfRule>
  </conditionalFormatting>
  <conditionalFormatting sqref="L28 J28 H28 F28 D28">
    <cfRule type="containsText" dxfId="414" priority="51" operator="containsText" text="libre">
      <formula>NOT(ISERROR(SEARCH("libre",D28)))</formula>
    </cfRule>
  </conditionalFormatting>
  <conditionalFormatting sqref="A17:B26">
    <cfRule type="containsText" dxfId="413" priority="50" operator="containsText" text="détailler">
      <formula>NOT(ISERROR(SEARCH("détailler",A17)))</formula>
    </cfRule>
  </conditionalFormatting>
  <conditionalFormatting sqref="A37:A46">
    <cfRule type="containsText" dxfId="412" priority="48" operator="containsText" text="ntitulé">
      <formula>NOT(ISERROR(SEARCH("ntitulé",A37)))</formula>
    </cfRule>
    <cfRule type="containsBlanks" dxfId="411" priority="49">
      <formula>LEN(TRIM(A37))=0</formula>
    </cfRule>
  </conditionalFormatting>
  <conditionalFormatting sqref="A37:B46">
    <cfRule type="containsText" dxfId="410" priority="47" operator="containsText" text="libre">
      <formula>NOT(ISERROR(SEARCH("libre",A37)))</formula>
    </cfRule>
  </conditionalFormatting>
  <conditionalFormatting sqref="A37:B46">
    <cfRule type="containsText" dxfId="409" priority="46" operator="containsText" text="détailler">
      <formula>NOT(ISERROR(SEARCH("détailler",A37)))</formula>
    </cfRule>
  </conditionalFormatting>
  <conditionalFormatting sqref="L37 J37 H37 F37 D37">
    <cfRule type="containsText" dxfId="408" priority="44" operator="containsText" text="ntitulé">
      <formula>NOT(ISERROR(SEARCH("ntitulé",D37)))</formula>
    </cfRule>
    <cfRule type="containsBlanks" dxfId="407" priority="45">
      <formula>LEN(TRIM(D37))=0</formula>
    </cfRule>
  </conditionalFormatting>
  <conditionalFormatting sqref="L37 J37 H37 F37 D37">
    <cfRule type="containsText" dxfId="406" priority="43" operator="containsText" text="libre">
      <formula>NOT(ISERROR(SEARCH("libre",D37)))</formula>
    </cfRule>
  </conditionalFormatting>
  <conditionalFormatting sqref="L38 J38 H38 F38 D38">
    <cfRule type="containsText" dxfId="405" priority="41" operator="containsText" text="ntitulé">
      <formula>NOT(ISERROR(SEARCH("ntitulé",D38)))</formula>
    </cfRule>
    <cfRule type="containsBlanks" dxfId="404" priority="42">
      <formula>LEN(TRIM(D38))=0</formula>
    </cfRule>
  </conditionalFormatting>
  <conditionalFormatting sqref="L38 J38 H38 F38 D38">
    <cfRule type="containsText" dxfId="403" priority="40" operator="containsText" text="libre">
      <formula>NOT(ISERROR(SEARCH("libre",D38)))</formula>
    </cfRule>
  </conditionalFormatting>
  <conditionalFormatting sqref="L39 J39 H39 F39 D39">
    <cfRule type="containsText" dxfId="402" priority="38" operator="containsText" text="ntitulé">
      <formula>NOT(ISERROR(SEARCH("ntitulé",D39)))</formula>
    </cfRule>
    <cfRule type="containsBlanks" dxfId="401" priority="39">
      <formula>LEN(TRIM(D39))=0</formula>
    </cfRule>
  </conditionalFormatting>
  <conditionalFormatting sqref="L39 J39 H39 F39 D39">
    <cfRule type="containsText" dxfId="400" priority="37" operator="containsText" text="libre">
      <formula>NOT(ISERROR(SEARCH("libre",D39)))</formula>
    </cfRule>
  </conditionalFormatting>
  <conditionalFormatting sqref="L40 J40 H40 F40 D40">
    <cfRule type="containsText" dxfId="399" priority="35" operator="containsText" text="ntitulé">
      <formula>NOT(ISERROR(SEARCH("ntitulé",D40)))</formula>
    </cfRule>
    <cfRule type="containsBlanks" dxfId="398" priority="36">
      <formula>LEN(TRIM(D40))=0</formula>
    </cfRule>
  </conditionalFormatting>
  <conditionalFormatting sqref="L40 J40 H40 F40 D40">
    <cfRule type="containsText" dxfId="397" priority="34" operator="containsText" text="libre">
      <formula>NOT(ISERROR(SEARCH("libre",D40)))</formula>
    </cfRule>
  </conditionalFormatting>
  <conditionalFormatting sqref="L41 J41 H41 F41 D41">
    <cfRule type="containsText" dxfId="396" priority="32" operator="containsText" text="ntitulé">
      <formula>NOT(ISERROR(SEARCH("ntitulé",D41)))</formula>
    </cfRule>
    <cfRule type="containsBlanks" dxfId="395" priority="33">
      <formula>LEN(TRIM(D41))=0</formula>
    </cfRule>
  </conditionalFormatting>
  <conditionalFormatting sqref="L41 J41 H41 F41 D41">
    <cfRule type="containsText" dxfId="394" priority="31" operator="containsText" text="libre">
      <formula>NOT(ISERROR(SEARCH("libre",D41)))</formula>
    </cfRule>
  </conditionalFormatting>
  <conditionalFormatting sqref="L42 J42 H42 F42 D42">
    <cfRule type="containsText" dxfId="393" priority="29" operator="containsText" text="ntitulé">
      <formula>NOT(ISERROR(SEARCH("ntitulé",D42)))</formula>
    </cfRule>
    <cfRule type="containsBlanks" dxfId="392" priority="30">
      <formula>LEN(TRIM(D42))=0</formula>
    </cfRule>
  </conditionalFormatting>
  <conditionalFormatting sqref="L42 J42 H42 F42 D42">
    <cfRule type="containsText" dxfId="391" priority="28" operator="containsText" text="libre">
      <formula>NOT(ISERROR(SEARCH("libre",D42)))</formula>
    </cfRule>
  </conditionalFormatting>
  <conditionalFormatting sqref="L43 J43 H43 F43 D43">
    <cfRule type="containsText" dxfId="390" priority="26" operator="containsText" text="ntitulé">
      <formula>NOT(ISERROR(SEARCH("ntitulé",D43)))</formula>
    </cfRule>
    <cfRule type="containsBlanks" dxfId="389" priority="27">
      <formula>LEN(TRIM(D43))=0</formula>
    </cfRule>
  </conditionalFormatting>
  <conditionalFormatting sqref="L43 J43 H43 F43 D43">
    <cfRule type="containsText" dxfId="388" priority="25" operator="containsText" text="libre">
      <formula>NOT(ISERROR(SEARCH("libre",D43)))</formula>
    </cfRule>
  </conditionalFormatting>
  <conditionalFormatting sqref="L44 J44 H44 F44 D44">
    <cfRule type="containsText" dxfId="387" priority="23" operator="containsText" text="ntitulé">
      <formula>NOT(ISERROR(SEARCH("ntitulé",D44)))</formula>
    </cfRule>
    <cfRule type="containsBlanks" dxfId="386" priority="24">
      <formula>LEN(TRIM(D44))=0</formula>
    </cfRule>
  </conditionalFormatting>
  <conditionalFormatting sqref="L44 J44 H44 F44 D44">
    <cfRule type="containsText" dxfId="385" priority="22" operator="containsText" text="libre">
      <formula>NOT(ISERROR(SEARCH("libre",D44)))</formula>
    </cfRule>
  </conditionalFormatting>
  <conditionalFormatting sqref="L45 J45 H45 F45 D45">
    <cfRule type="containsText" dxfId="384" priority="20" operator="containsText" text="ntitulé">
      <formula>NOT(ISERROR(SEARCH("ntitulé",D45)))</formula>
    </cfRule>
    <cfRule type="containsBlanks" dxfId="383" priority="21">
      <formula>LEN(TRIM(D45))=0</formula>
    </cfRule>
  </conditionalFormatting>
  <conditionalFormatting sqref="L45 J45 H45 F45 D45">
    <cfRule type="containsText" dxfId="382" priority="19" operator="containsText" text="libre">
      <formula>NOT(ISERROR(SEARCH("libre",D45)))</formula>
    </cfRule>
  </conditionalFormatting>
  <conditionalFormatting sqref="L46 J46 H46 F46 D46">
    <cfRule type="containsText" dxfId="381" priority="17" operator="containsText" text="ntitulé">
      <formula>NOT(ISERROR(SEARCH("ntitulé",D46)))</formula>
    </cfRule>
    <cfRule type="containsBlanks" dxfId="380" priority="18">
      <formula>LEN(TRIM(D46))=0</formula>
    </cfRule>
  </conditionalFormatting>
  <conditionalFormatting sqref="L46 J46 H46 F46 D46">
    <cfRule type="containsText" dxfId="379" priority="16" operator="containsText" text="libre">
      <formula>NOT(ISERROR(SEARCH("libre",D46)))</formula>
    </cfRule>
  </conditionalFormatting>
  <conditionalFormatting sqref="A9:B9">
    <cfRule type="containsText" dxfId="378" priority="1" operator="containsText" text="libre">
      <formula>NOT(ISERROR(SEARCH("libre",A9)))</formula>
    </cfRule>
  </conditionalFormatting>
  <conditionalFormatting sqref="A11">
    <cfRule type="containsText" dxfId="377" priority="14" operator="containsText" text="ntitulé">
      <formula>NOT(ISERROR(SEARCH("ntitulé",A11)))</formula>
    </cfRule>
    <cfRule type="containsBlanks" dxfId="376" priority="15">
      <formula>LEN(TRIM(A11))=0</formula>
    </cfRule>
  </conditionalFormatting>
  <conditionalFormatting sqref="A11:B11">
    <cfRule type="containsText" dxfId="375" priority="13" operator="containsText" text="libre">
      <formula>NOT(ISERROR(SEARCH("libre",A11)))</formula>
    </cfRule>
  </conditionalFormatting>
  <conditionalFormatting sqref="A10">
    <cfRule type="containsText" dxfId="374" priority="11" operator="containsText" text="ntitulé">
      <formula>NOT(ISERROR(SEARCH("ntitulé",A10)))</formula>
    </cfRule>
    <cfRule type="containsBlanks" dxfId="373" priority="12">
      <formula>LEN(TRIM(A10))=0</formula>
    </cfRule>
  </conditionalFormatting>
  <conditionalFormatting sqref="A10:B10">
    <cfRule type="containsText" dxfId="372" priority="10" operator="containsText" text="libre">
      <formula>NOT(ISERROR(SEARCH("libre",A10)))</formula>
    </cfRule>
  </conditionalFormatting>
  <conditionalFormatting sqref="A7">
    <cfRule type="containsText" dxfId="371" priority="8" operator="containsText" text="ntitulé">
      <formula>NOT(ISERROR(SEARCH("ntitulé",A7)))</formula>
    </cfRule>
    <cfRule type="containsBlanks" dxfId="370" priority="9">
      <formula>LEN(TRIM(A7))=0</formula>
    </cfRule>
  </conditionalFormatting>
  <conditionalFormatting sqref="A7:B7">
    <cfRule type="containsText" dxfId="369" priority="7" operator="containsText" text="libre">
      <formula>NOT(ISERROR(SEARCH("libre",A7)))</formula>
    </cfRule>
  </conditionalFormatting>
  <conditionalFormatting sqref="A8">
    <cfRule type="containsText" dxfId="368" priority="5" operator="containsText" text="ntitulé">
      <formula>NOT(ISERROR(SEARCH("ntitulé",A8)))</formula>
    </cfRule>
    <cfRule type="containsBlanks" dxfId="367" priority="6">
      <formula>LEN(TRIM(A8))=0</formula>
    </cfRule>
  </conditionalFormatting>
  <conditionalFormatting sqref="A8:B8">
    <cfRule type="containsText" dxfId="366" priority="4" operator="containsText" text="libre">
      <formula>NOT(ISERROR(SEARCH("libre",A8)))</formula>
    </cfRule>
  </conditionalFormatting>
  <conditionalFormatting sqref="A9">
    <cfRule type="containsText" dxfId="365" priority="2" operator="containsText" text="ntitulé">
      <formula>NOT(ISERROR(SEARCH("ntitulé",A9)))</formula>
    </cfRule>
    <cfRule type="containsBlanks" dxfId="364" priority="3">
      <formula>LEN(TRIM(A9))=0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3"/>
  <sheetViews>
    <sheetView workbookViewId="0">
      <selection activeCell="A14" sqref="A14:XFD14"/>
    </sheetView>
  </sheetViews>
  <sheetFormatPr baseColWidth="10" defaultColWidth="7.140625" defaultRowHeight="15" x14ac:dyDescent="0.3"/>
  <cols>
    <col min="1" max="1" width="9.140625" style="1" customWidth="1"/>
    <col min="2" max="2" width="35.42578125" style="1" customWidth="1"/>
    <col min="3" max="7" width="16.7109375" style="1" customWidth="1"/>
    <col min="8" max="10" width="7.140625" style="1"/>
    <col min="11" max="11" width="7.140625" style="25"/>
    <col min="12" max="12" width="7.140625" style="40"/>
    <col min="13" max="13" width="7.140625" style="25"/>
    <col min="14" max="14" width="7.140625" style="40"/>
    <col min="15" max="16384" width="7.140625" style="25"/>
  </cols>
  <sheetData>
    <row r="1" spans="1:7" s="146" customFormat="1" ht="22.15" customHeight="1" x14ac:dyDescent="0.35">
      <c r="A1" s="133" t="str">
        <f>[2]TAB00!B42&amp;" : "&amp;[2]TAB00!C42</f>
        <v>TAB1 : Classification des coûts gérables réels de l'année 2015</v>
      </c>
      <c r="B1" s="200"/>
      <c r="C1" s="200"/>
      <c r="D1" s="200"/>
      <c r="E1" s="200"/>
      <c r="F1" s="200"/>
      <c r="G1" s="200"/>
    </row>
    <row r="2" spans="1:7" s="146" customFormat="1" ht="16.5" x14ac:dyDescent="0.3">
      <c r="A2" s="187"/>
      <c r="B2" s="187"/>
      <c r="C2" s="187"/>
      <c r="D2" s="187"/>
      <c r="E2" s="187"/>
      <c r="F2" s="187"/>
      <c r="G2" s="187"/>
    </row>
    <row r="3" spans="1:7" s="130" customFormat="1" ht="13.5" x14ac:dyDescent="0.3">
      <c r="A3" s="338" t="s">
        <v>190</v>
      </c>
      <c r="B3" s="338"/>
      <c r="C3" s="338"/>
      <c r="D3" s="338"/>
      <c r="E3" s="338"/>
      <c r="F3" s="338"/>
      <c r="G3" s="338"/>
    </row>
    <row r="4" spans="1:7" s="130" customFormat="1" ht="13.5" x14ac:dyDescent="0.3">
      <c r="A4" s="188"/>
      <c r="B4" s="188"/>
      <c r="C4" s="188"/>
      <c r="D4" s="188"/>
      <c r="E4" s="188"/>
      <c r="F4" s="188"/>
      <c r="G4" s="188"/>
    </row>
    <row r="5" spans="1:7" s="201" customFormat="1" ht="13.5" x14ac:dyDescent="0.3">
      <c r="C5" s="189" t="s">
        <v>52</v>
      </c>
      <c r="D5" s="189" t="s">
        <v>79</v>
      </c>
      <c r="E5" s="189" t="s">
        <v>86</v>
      </c>
      <c r="F5" s="189" t="s">
        <v>87</v>
      </c>
      <c r="G5" s="189" t="s">
        <v>88</v>
      </c>
    </row>
    <row r="6" spans="1:7" s="130" customFormat="1" ht="12" customHeight="1" x14ac:dyDescent="0.3">
      <c r="A6" s="342" t="s">
        <v>192</v>
      </c>
      <c r="B6" s="342"/>
      <c r="C6" s="7">
        <f>[2]TAB2!D20</f>
        <v>0</v>
      </c>
      <c r="D6" s="7">
        <f>[2]TAB2!G20</f>
        <v>0</v>
      </c>
      <c r="E6" s="7">
        <f>[2]TAB2!K20</f>
        <v>0</v>
      </c>
      <c r="F6" s="7">
        <f>[2]TAB2!O20</f>
        <v>0</v>
      </c>
      <c r="G6" s="7">
        <f>[2]TAB2!S20</f>
        <v>0</v>
      </c>
    </row>
    <row r="7" spans="1:7" s="130" customFormat="1" ht="13.5" x14ac:dyDescent="0.3">
      <c r="A7" s="337" t="s">
        <v>195</v>
      </c>
      <c r="B7" s="337"/>
      <c r="C7" s="7">
        <f>[2]TAB2!D21</f>
        <v>0</v>
      </c>
      <c r="D7" s="7">
        <f>[2]TAB2!G21</f>
        <v>0</v>
      </c>
      <c r="E7" s="7">
        <f>[2]TAB2!K21</f>
        <v>0</v>
      </c>
      <c r="F7" s="7">
        <f>[2]TAB2!O21</f>
        <v>0</v>
      </c>
      <c r="G7" s="7">
        <f>[2]TAB2!S21</f>
        <v>0</v>
      </c>
    </row>
    <row r="8" spans="1:7" s="130" customFormat="1" ht="13.5" x14ac:dyDescent="0.3">
      <c r="A8" s="336" t="s">
        <v>193</v>
      </c>
      <c r="B8" s="337"/>
      <c r="C8" s="7">
        <f>[2]TAB2!D22</f>
        <v>0</v>
      </c>
      <c r="D8" s="7">
        <f>[2]TAB2!G22</f>
        <v>0</v>
      </c>
      <c r="E8" s="7">
        <f>[2]TAB2!K22</f>
        <v>0</v>
      </c>
      <c r="F8" s="7">
        <f>[2]TAB2!O22</f>
        <v>0</v>
      </c>
      <c r="G8" s="7">
        <f>[2]TAB2!S22</f>
        <v>0</v>
      </c>
    </row>
    <row r="9" spans="1:7" s="130" customFormat="1" ht="13.5" x14ac:dyDescent="0.3">
      <c r="A9" s="337" t="s">
        <v>191</v>
      </c>
      <c r="B9" s="337"/>
      <c r="C9" s="7">
        <f>[2]TAB2!D23</f>
        <v>0</v>
      </c>
      <c r="D9" s="7">
        <f>[2]TAB2!G23</f>
        <v>0</v>
      </c>
      <c r="E9" s="7">
        <f>[2]TAB2!K23</f>
        <v>0</v>
      </c>
      <c r="F9" s="7">
        <f>[2]TAB2!O23</f>
        <v>0</v>
      </c>
      <c r="G9" s="7">
        <f>[2]TAB2!S23</f>
        <v>0</v>
      </c>
    </row>
    <row r="10" spans="1:7" s="157" customFormat="1" ht="40.9" customHeight="1" x14ac:dyDescent="0.3">
      <c r="A10" s="335" t="s">
        <v>271</v>
      </c>
      <c r="B10" s="335"/>
      <c r="C10" s="7">
        <f>[2]TAB2!D24</f>
        <v>0</v>
      </c>
      <c r="D10" s="7">
        <f>[2]TAB2!G24</f>
        <v>0</v>
      </c>
      <c r="E10" s="7">
        <f>[2]TAB2!K24</f>
        <v>0</v>
      </c>
      <c r="F10" s="7">
        <f>[2]TAB2!O24</f>
        <v>0</v>
      </c>
      <c r="G10" s="7">
        <f>[2]TAB2!S24</f>
        <v>0</v>
      </c>
    </row>
    <row r="11" spans="1:7" s="130" customFormat="1" ht="13.5" x14ac:dyDescent="0.3">
      <c r="A11" s="336" t="s">
        <v>272</v>
      </c>
      <c r="B11" s="337"/>
      <c r="C11" s="7">
        <f>[2]TAB2!D25</f>
        <v>0</v>
      </c>
      <c r="D11" s="7">
        <f>[2]TAB2!G25</f>
        <v>0</v>
      </c>
      <c r="E11" s="7">
        <f>[2]TAB2!K25</f>
        <v>0</v>
      </c>
      <c r="F11" s="7">
        <f>[2]TAB2!O25</f>
        <v>0</v>
      </c>
      <c r="G11" s="7">
        <f>[2]TAB2!S25</f>
        <v>0</v>
      </c>
    </row>
    <row r="12" spans="1:7" s="130" customFormat="1" ht="13.5" x14ac:dyDescent="0.3">
      <c r="A12" s="317" t="s">
        <v>194</v>
      </c>
      <c r="B12" s="341"/>
      <c r="C12" s="195">
        <f>SUM(C6:C11)</f>
        <v>0</v>
      </c>
      <c r="D12" s="195">
        <f>SUM(D6:D11)</f>
        <v>0</v>
      </c>
      <c r="E12" s="195">
        <f>SUM(E6:E11)</f>
        <v>0</v>
      </c>
      <c r="F12" s="195">
        <f>SUM(F6:F11)</f>
        <v>0</v>
      </c>
      <c r="G12" s="195">
        <f>SUM(G6:G11)</f>
        <v>0</v>
      </c>
    </row>
    <row r="13" spans="1:7" s="130" customFormat="1" ht="13.5" x14ac:dyDescent="0.3"/>
    <row r="14" spans="1:7" s="130" customFormat="1" ht="13.5" x14ac:dyDescent="0.3">
      <c r="A14" s="338" t="s">
        <v>196</v>
      </c>
      <c r="B14" s="338"/>
      <c r="C14" s="338"/>
      <c r="D14" s="338"/>
      <c r="E14" s="338"/>
      <c r="F14" s="338"/>
      <c r="G14" s="338"/>
    </row>
    <row r="15" spans="1:7" s="130" customFormat="1" ht="13.5" x14ac:dyDescent="0.3"/>
    <row r="16" spans="1:7" s="201" customFormat="1" ht="13.5" x14ac:dyDescent="0.3">
      <c r="C16" s="189" t="str">
        <f>C5</f>
        <v>Budget 2019</v>
      </c>
      <c r="D16" s="189" t="str">
        <f>D5</f>
        <v>Budget 2020</v>
      </c>
      <c r="E16" s="189" t="str">
        <f>E5</f>
        <v>Budget 2021</v>
      </c>
      <c r="F16" s="189" t="str">
        <f>F5</f>
        <v>Budget 2022</v>
      </c>
      <c r="G16" s="189" t="str">
        <f>G5</f>
        <v>Budget 2023</v>
      </c>
    </row>
    <row r="17" spans="1:7" s="130" customFormat="1" ht="13.5" x14ac:dyDescent="0.3">
      <c r="A17" s="130" t="s">
        <v>198</v>
      </c>
      <c r="C17" s="7">
        <f>[2]TAB2!B19</f>
        <v>0</v>
      </c>
      <c r="D17" s="7">
        <f>[2]TAB2!E19</f>
        <v>0</v>
      </c>
      <c r="E17" s="7">
        <f>[2]TAB2!I19</f>
        <v>0</v>
      </c>
      <c r="F17" s="7">
        <f>[2]TAB2!M19</f>
        <v>0</v>
      </c>
      <c r="G17" s="7">
        <f>[2]TAB2!Q19</f>
        <v>0</v>
      </c>
    </row>
    <row r="18" spans="1:7" s="130" customFormat="1" ht="13.5" x14ac:dyDescent="0.3">
      <c r="A18" s="130" t="s">
        <v>197</v>
      </c>
      <c r="C18" s="152"/>
      <c r="D18" s="152"/>
      <c r="E18" s="152"/>
      <c r="F18" s="152"/>
      <c r="G18" s="152"/>
    </row>
    <row r="19" spans="1:7" s="130" customFormat="1" ht="13.5" x14ac:dyDescent="0.3">
      <c r="A19" s="130" t="s">
        <v>201</v>
      </c>
      <c r="C19" s="7">
        <f>IFERROR(C17/C18,0)</f>
        <v>0</v>
      </c>
      <c r="D19" s="7">
        <f>IFERROR(D17/D18,0)</f>
        <v>0</v>
      </c>
      <c r="E19" s="7">
        <f>IFERROR(E17/E18,0)</f>
        <v>0</v>
      </c>
      <c r="F19" s="7">
        <f>IFERROR(F17/F18,0)</f>
        <v>0</v>
      </c>
      <c r="G19" s="7">
        <f>IFERROR(G17/G18,0)</f>
        <v>0</v>
      </c>
    </row>
    <row r="20" spans="1:7" s="130" customFormat="1" ht="13.5" x14ac:dyDescent="0.3">
      <c r="A20" s="130" t="s">
        <v>199</v>
      </c>
      <c r="C20" s="7">
        <f>[2]TAB2!B19</f>
        <v>0</v>
      </c>
      <c r="D20" s="7">
        <f>[2]TAB2!E19</f>
        <v>0</v>
      </c>
      <c r="E20" s="7">
        <f>[2]TAB2!I19</f>
        <v>0</v>
      </c>
      <c r="F20" s="7">
        <f>[2]TAB2!M19</f>
        <v>0</v>
      </c>
      <c r="G20" s="7">
        <f>[2]TAB2!Q19</f>
        <v>0</v>
      </c>
    </row>
    <row r="21" spans="1:7" s="130" customFormat="1" ht="13.5" x14ac:dyDescent="0.3">
      <c r="A21" s="130" t="s">
        <v>200</v>
      </c>
      <c r="C21" s="152"/>
      <c r="D21" s="152"/>
      <c r="E21" s="152"/>
      <c r="F21" s="152"/>
      <c r="G21" s="152"/>
    </row>
    <row r="22" spans="1:7" s="130" customFormat="1" ht="13.5" x14ac:dyDescent="0.3">
      <c r="A22" s="130" t="s">
        <v>202</v>
      </c>
      <c r="C22" s="7">
        <f>IFERROR(C20/C21,0)</f>
        <v>0</v>
      </c>
      <c r="D22" s="7">
        <f>IFERROR(D20/D21,0)</f>
        <v>0</v>
      </c>
      <c r="E22" s="7">
        <f>IFERROR(E20/E21,0)</f>
        <v>0</v>
      </c>
      <c r="F22" s="7">
        <f>IFERROR(F20/F21,0)</f>
        <v>0</v>
      </c>
      <c r="G22" s="7">
        <f>IFERROR(G20/G21,0)</f>
        <v>0</v>
      </c>
    </row>
    <row r="23" spans="1:7" s="130" customFormat="1" ht="13.5" x14ac:dyDescent="0.3"/>
    <row r="24" spans="1:7" s="130" customFormat="1" ht="13.5" x14ac:dyDescent="0.3">
      <c r="A24" s="338" t="s">
        <v>203</v>
      </c>
      <c r="B24" s="338"/>
      <c r="C24" s="338"/>
      <c r="D24" s="338"/>
      <c r="E24" s="338"/>
      <c r="F24" s="338"/>
      <c r="G24" s="338"/>
    </row>
    <row r="25" spans="1:7" s="130" customFormat="1" ht="13.5" x14ac:dyDescent="0.3"/>
    <row r="26" spans="1:7" s="202" customFormat="1" ht="22.15" customHeight="1" x14ac:dyDescent="0.3">
      <c r="A26" s="339" t="s">
        <v>204</v>
      </c>
      <c r="B26" s="340"/>
      <c r="C26" s="190" t="str">
        <f>C16</f>
        <v>Budget 2019</v>
      </c>
      <c r="D26" s="190" t="str">
        <f>D16</f>
        <v>Budget 2020</v>
      </c>
      <c r="E26" s="190" t="str">
        <f>E16</f>
        <v>Budget 2021</v>
      </c>
      <c r="F26" s="190" t="str">
        <f>F16</f>
        <v>Budget 2022</v>
      </c>
      <c r="G26" s="190" t="str">
        <f>G16</f>
        <v>Budget 2023</v>
      </c>
    </row>
    <row r="27" spans="1:7" s="130" customFormat="1" ht="12" customHeight="1" x14ac:dyDescent="0.3">
      <c r="A27" s="319" t="s">
        <v>57</v>
      </c>
      <c r="B27" s="320"/>
      <c r="C27" s="152"/>
      <c r="D27" s="152"/>
      <c r="E27" s="152"/>
      <c r="F27" s="152"/>
      <c r="G27" s="152"/>
    </row>
    <row r="28" spans="1:7" s="130" customFormat="1" ht="12" customHeight="1" x14ac:dyDescent="0.3">
      <c r="A28" s="319" t="s">
        <v>58</v>
      </c>
      <c r="B28" s="320"/>
      <c r="C28" s="152"/>
      <c r="D28" s="152"/>
      <c r="E28" s="152"/>
      <c r="F28" s="152"/>
      <c r="G28" s="152"/>
    </row>
    <row r="29" spans="1:7" s="130" customFormat="1" ht="12" customHeight="1" x14ac:dyDescent="0.3">
      <c r="A29" s="319" t="s">
        <v>59</v>
      </c>
      <c r="B29" s="320"/>
      <c r="C29" s="152"/>
      <c r="D29" s="152"/>
      <c r="E29" s="152"/>
      <c r="F29" s="152"/>
      <c r="G29" s="152"/>
    </row>
    <row r="30" spans="1:7" s="130" customFormat="1" ht="12" customHeight="1" x14ac:dyDescent="0.3">
      <c r="A30" s="319" t="s">
        <v>60</v>
      </c>
      <c r="B30" s="320"/>
      <c r="C30" s="152"/>
      <c r="D30" s="152"/>
      <c r="E30" s="152"/>
      <c r="F30" s="152"/>
      <c r="G30" s="152"/>
    </row>
    <row r="31" spans="1:7" s="130" customFormat="1" ht="12" customHeight="1" x14ac:dyDescent="0.3">
      <c r="A31" s="319" t="s">
        <v>61</v>
      </c>
      <c r="B31" s="320"/>
      <c r="C31" s="152"/>
      <c r="D31" s="152"/>
      <c r="E31" s="152"/>
      <c r="F31" s="152"/>
      <c r="G31" s="152"/>
    </row>
    <row r="32" spans="1:7" s="130" customFormat="1" ht="12" customHeight="1" x14ac:dyDescent="0.3">
      <c r="A32" s="319" t="s">
        <v>121</v>
      </c>
      <c r="B32" s="320"/>
      <c r="C32" s="152"/>
      <c r="D32" s="152"/>
      <c r="E32" s="152"/>
      <c r="F32" s="152"/>
      <c r="G32" s="152"/>
    </row>
    <row r="33" spans="1:7" s="130" customFormat="1" ht="12" customHeight="1" x14ac:dyDescent="0.3">
      <c r="A33" s="319" t="s">
        <v>123</v>
      </c>
      <c r="B33" s="320"/>
      <c r="C33" s="152"/>
      <c r="D33" s="152"/>
      <c r="E33" s="152"/>
      <c r="F33" s="152"/>
      <c r="G33" s="152"/>
    </row>
    <row r="34" spans="1:7" s="130" customFormat="1" ht="12" customHeight="1" x14ac:dyDescent="0.3">
      <c r="A34" s="319" t="s">
        <v>125</v>
      </c>
      <c r="B34" s="320"/>
      <c r="C34" s="152"/>
      <c r="D34" s="152"/>
      <c r="E34" s="152"/>
      <c r="F34" s="152"/>
      <c r="G34" s="152"/>
    </row>
    <row r="35" spans="1:7" s="130" customFormat="1" ht="12" customHeight="1" x14ac:dyDescent="0.3">
      <c r="A35" s="319" t="s">
        <v>127</v>
      </c>
      <c r="B35" s="320"/>
      <c r="C35" s="152"/>
      <c r="D35" s="152"/>
      <c r="E35" s="152"/>
      <c r="F35" s="152"/>
      <c r="G35" s="152"/>
    </row>
    <row r="36" spans="1:7" s="130" customFormat="1" ht="12" customHeight="1" x14ac:dyDescent="0.3">
      <c r="A36" s="319" t="s">
        <v>129</v>
      </c>
      <c r="B36" s="320"/>
      <c r="C36" s="152"/>
      <c r="D36" s="152"/>
      <c r="E36" s="152"/>
      <c r="F36" s="152"/>
      <c r="G36" s="152"/>
    </row>
    <row r="37" spans="1:7" s="130" customFormat="1" ht="13.5" x14ac:dyDescent="0.3">
      <c r="A37" s="317" t="s">
        <v>53</v>
      </c>
      <c r="B37" s="318"/>
      <c r="C37" s="195">
        <f>SUM(C27:C36)</f>
        <v>0</v>
      </c>
      <c r="D37" s="195">
        <f>SUM(D27:D36)</f>
        <v>0</v>
      </c>
      <c r="E37" s="195">
        <f>SUM(E27:E36)</f>
        <v>0</v>
      </c>
      <c r="F37" s="195">
        <f>SUM(F27:F36)</f>
        <v>0</v>
      </c>
      <c r="G37" s="195">
        <f>SUM(G27:G36)</f>
        <v>0</v>
      </c>
    </row>
    <row r="38" spans="1:7" s="130" customFormat="1" ht="13.5" x14ac:dyDescent="0.3"/>
    <row r="39" spans="1:7" s="130" customFormat="1" ht="13.5" x14ac:dyDescent="0.3"/>
    <row r="40" spans="1:7" s="130" customFormat="1" ht="13.5" x14ac:dyDescent="0.3"/>
    <row r="41" spans="1:7" s="130" customFormat="1" ht="13.5" x14ac:dyDescent="0.3"/>
    <row r="42" spans="1:7" s="130" customFormat="1" ht="13.5" x14ac:dyDescent="0.3"/>
    <row r="43" spans="1:7" s="130" customFormat="1" ht="13.5" x14ac:dyDescent="0.3"/>
    <row r="44" spans="1:7" s="130" customFormat="1" ht="13.5" x14ac:dyDescent="0.3"/>
    <row r="45" spans="1:7" s="130" customFormat="1" ht="13.5" x14ac:dyDescent="0.3"/>
    <row r="46" spans="1:7" s="130" customFormat="1" ht="13.5" x14ac:dyDescent="0.3"/>
    <row r="47" spans="1:7" s="130" customFormat="1" ht="13.5" x14ac:dyDescent="0.3"/>
    <row r="48" spans="1:7" s="130" customFormat="1" ht="13.5" x14ac:dyDescent="0.3"/>
    <row r="49" s="130" customFormat="1" ht="13.5" x14ac:dyDescent="0.3"/>
    <row r="50" s="130" customFormat="1" ht="13.5" x14ac:dyDescent="0.3"/>
    <row r="51" s="130" customFormat="1" ht="13.5" x14ac:dyDescent="0.3"/>
    <row r="52" s="130" customFormat="1" ht="13.5" x14ac:dyDescent="0.3"/>
    <row r="53" s="130" customFormat="1" ht="13.5" x14ac:dyDescent="0.3"/>
    <row r="54" s="130" customFormat="1" ht="13.5" x14ac:dyDescent="0.3"/>
    <row r="55" s="130" customFormat="1" ht="13.5" x14ac:dyDescent="0.3"/>
    <row r="56" s="130" customFormat="1" ht="13.5" x14ac:dyDescent="0.3"/>
    <row r="57" s="130" customFormat="1" ht="13.5" x14ac:dyDescent="0.3"/>
    <row r="58" s="130" customFormat="1" ht="13.5" x14ac:dyDescent="0.3"/>
    <row r="59" s="130" customFormat="1" ht="13.5" x14ac:dyDescent="0.3"/>
    <row r="60" s="130" customFormat="1" ht="13.5" x14ac:dyDescent="0.3"/>
    <row r="61" s="130" customFormat="1" ht="13.5" x14ac:dyDescent="0.3"/>
    <row r="62" s="130" customFormat="1" ht="13.5" x14ac:dyDescent="0.3"/>
    <row r="63" s="130" customFormat="1" ht="13.5" x14ac:dyDescent="0.3"/>
    <row r="64" s="130" customFormat="1" ht="13.5" x14ac:dyDescent="0.3"/>
    <row r="65" s="130" customFormat="1" ht="13.5" x14ac:dyDescent="0.3"/>
    <row r="66" s="130" customFormat="1" ht="13.5" x14ac:dyDescent="0.3"/>
    <row r="67" s="130" customFormat="1" ht="13.5" x14ac:dyDescent="0.3"/>
    <row r="68" s="130" customFormat="1" ht="13.5" x14ac:dyDescent="0.3"/>
    <row r="69" s="130" customFormat="1" ht="13.5" x14ac:dyDescent="0.3"/>
    <row r="70" s="130" customFormat="1" ht="13.5" x14ac:dyDescent="0.3"/>
    <row r="71" s="130" customFormat="1" ht="13.5" x14ac:dyDescent="0.3"/>
    <row r="72" s="130" customFormat="1" ht="13.5" x14ac:dyDescent="0.3"/>
    <row r="73" s="130" customFormat="1" ht="13.5" x14ac:dyDescent="0.3"/>
    <row r="74" s="130" customFormat="1" ht="13.5" x14ac:dyDescent="0.3"/>
    <row r="75" s="130" customFormat="1" ht="13.5" x14ac:dyDescent="0.3"/>
    <row r="76" s="130" customFormat="1" ht="13.5" x14ac:dyDescent="0.3"/>
    <row r="77" s="130" customFormat="1" ht="13.5" x14ac:dyDescent="0.3"/>
    <row r="78" s="130" customFormat="1" ht="13.5" x14ac:dyDescent="0.3"/>
    <row r="79" s="130" customFormat="1" ht="13.5" x14ac:dyDescent="0.3"/>
    <row r="80" s="130" customFormat="1" ht="13.5" x14ac:dyDescent="0.3"/>
    <row r="81" s="130" customFormat="1" ht="13.5" x14ac:dyDescent="0.3"/>
    <row r="82" s="130" customFormat="1" ht="13.5" x14ac:dyDescent="0.3"/>
    <row r="83" s="130" customFormat="1" ht="13.5" x14ac:dyDescent="0.3"/>
    <row r="84" s="130" customFormat="1" ht="13.5" x14ac:dyDescent="0.3"/>
    <row r="85" s="130" customFormat="1" ht="13.5" x14ac:dyDescent="0.3"/>
    <row r="86" s="130" customFormat="1" ht="13.5" x14ac:dyDescent="0.3"/>
    <row r="87" s="130" customFormat="1" ht="13.5" x14ac:dyDescent="0.3"/>
    <row r="88" s="130" customFormat="1" ht="13.5" x14ac:dyDescent="0.3"/>
    <row r="89" s="130" customFormat="1" ht="13.5" x14ac:dyDescent="0.3"/>
    <row r="90" s="130" customFormat="1" ht="13.5" x14ac:dyDescent="0.3"/>
    <row r="91" s="130" customFormat="1" ht="13.5" x14ac:dyDescent="0.3"/>
    <row r="92" s="130" customFormat="1" ht="13.5" x14ac:dyDescent="0.3"/>
    <row r="93" s="130" customFormat="1" ht="13.5" x14ac:dyDescent="0.3"/>
    <row r="94" s="130" customFormat="1" ht="13.5" x14ac:dyDescent="0.3"/>
    <row r="95" s="130" customFormat="1" ht="13.5" x14ac:dyDescent="0.3"/>
    <row r="96" s="130" customFormat="1" ht="13.5" x14ac:dyDescent="0.3"/>
    <row r="97" s="130" customFormat="1" ht="13.5" x14ac:dyDescent="0.3"/>
    <row r="98" s="130" customFormat="1" ht="13.5" x14ac:dyDescent="0.3"/>
    <row r="99" s="130" customFormat="1" ht="13.5" x14ac:dyDescent="0.3"/>
    <row r="100" s="130" customFormat="1" ht="13.5" x14ac:dyDescent="0.3"/>
    <row r="101" s="130" customFormat="1" ht="13.5" x14ac:dyDescent="0.3"/>
    <row r="102" s="130" customFormat="1" ht="13.5" x14ac:dyDescent="0.3"/>
    <row r="103" s="130" customFormat="1" ht="13.5" x14ac:dyDescent="0.3"/>
    <row r="104" s="130" customFormat="1" ht="13.5" x14ac:dyDescent="0.3"/>
    <row r="105" s="130" customFormat="1" ht="13.5" x14ac:dyDescent="0.3"/>
    <row r="106" s="130" customFormat="1" ht="13.5" x14ac:dyDescent="0.3"/>
    <row r="107" s="130" customFormat="1" ht="13.5" x14ac:dyDescent="0.3"/>
    <row r="108" s="130" customFormat="1" ht="13.5" x14ac:dyDescent="0.3"/>
    <row r="109" s="130" customFormat="1" ht="13.5" x14ac:dyDescent="0.3"/>
    <row r="110" s="130" customFormat="1" ht="13.5" x14ac:dyDescent="0.3"/>
    <row r="111" s="130" customFormat="1" ht="13.5" x14ac:dyDescent="0.3"/>
    <row r="112" s="130" customFormat="1" ht="13.5" x14ac:dyDescent="0.3"/>
    <row r="113" s="130" customFormat="1" ht="13.5" x14ac:dyDescent="0.3"/>
    <row r="114" s="130" customFormat="1" ht="13.5" x14ac:dyDescent="0.3"/>
    <row r="115" s="130" customFormat="1" ht="13.5" x14ac:dyDescent="0.3"/>
    <row r="116" s="130" customFormat="1" ht="13.5" x14ac:dyDescent="0.3"/>
    <row r="117" s="130" customFormat="1" ht="13.5" x14ac:dyDescent="0.3"/>
    <row r="118" s="130" customFormat="1" ht="13.5" x14ac:dyDescent="0.3"/>
    <row r="119" s="130" customFormat="1" ht="13.5" x14ac:dyDescent="0.3"/>
    <row r="120" s="130" customFormat="1" ht="13.5" x14ac:dyDescent="0.3"/>
    <row r="121" s="130" customFormat="1" ht="13.5" x14ac:dyDescent="0.3"/>
    <row r="122" s="130" customFormat="1" ht="13.5" x14ac:dyDescent="0.3"/>
    <row r="123" s="130" customFormat="1" ht="13.5" x14ac:dyDescent="0.3"/>
    <row r="124" s="130" customFormat="1" ht="13.5" x14ac:dyDescent="0.3"/>
    <row r="125" s="130" customFormat="1" ht="13.5" x14ac:dyDescent="0.3"/>
    <row r="126" s="130" customFormat="1" ht="13.5" x14ac:dyDescent="0.3"/>
    <row r="127" s="130" customFormat="1" ht="13.5" x14ac:dyDescent="0.3"/>
    <row r="128" s="130" customFormat="1" ht="13.5" x14ac:dyDescent="0.3"/>
    <row r="129" s="130" customFormat="1" ht="13.5" x14ac:dyDescent="0.3"/>
    <row r="130" s="130" customFormat="1" ht="13.5" x14ac:dyDescent="0.3"/>
    <row r="131" s="130" customFormat="1" ht="13.5" x14ac:dyDescent="0.3"/>
    <row r="132" s="130" customFormat="1" ht="13.5" x14ac:dyDescent="0.3"/>
    <row r="133" s="130" customFormat="1" ht="13.5" x14ac:dyDescent="0.3"/>
    <row r="134" s="130" customFormat="1" ht="13.5" x14ac:dyDescent="0.3"/>
    <row r="135" s="130" customFormat="1" ht="13.5" x14ac:dyDescent="0.3"/>
    <row r="136" s="146" customFormat="1" x14ac:dyDescent="0.3"/>
    <row r="137" s="146" customFormat="1" x14ac:dyDescent="0.3"/>
    <row r="138" s="146" customFormat="1" x14ac:dyDescent="0.3"/>
    <row r="139" s="146" customFormat="1" x14ac:dyDescent="0.3"/>
    <row r="140" s="146" customFormat="1" x14ac:dyDescent="0.3"/>
    <row r="141" s="146" customFormat="1" x14ac:dyDescent="0.3"/>
    <row r="142" s="146" customFormat="1" x14ac:dyDescent="0.3"/>
    <row r="143" s="146" customFormat="1" x14ac:dyDescent="0.3"/>
    <row r="144" s="146" customFormat="1" x14ac:dyDescent="0.3"/>
    <row r="145" s="146" customFormat="1" x14ac:dyDescent="0.3"/>
    <row r="146" s="146" customFormat="1" x14ac:dyDescent="0.3"/>
    <row r="147" s="146" customFormat="1" x14ac:dyDescent="0.3"/>
    <row r="148" s="146" customFormat="1" x14ac:dyDescent="0.3"/>
    <row r="149" s="146" customFormat="1" x14ac:dyDescent="0.3"/>
    <row r="150" s="146" customFormat="1" x14ac:dyDescent="0.3"/>
    <row r="151" s="146" customFormat="1" x14ac:dyDescent="0.3"/>
    <row r="152" s="146" customFormat="1" x14ac:dyDescent="0.3"/>
    <row r="153" s="146" customFormat="1" x14ac:dyDescent="0.3"/>
    <row r="154" s="146" customFormat="1" x14ac:dyDescent="0.3"/>
    <row r="155" s="146" customFormat="1" x14ac:dyDescent="0.3"/>
    <row r="156" s="146" customFormat="1" x14ac:dyDescent="0.3"/>
    <row r="157" s="146" customFormat="1" x14ac:dyDescent="0.3"/>
    <row r="158" s="146" customFormat="1" x14ac:dyDescent="0.3"/>
    <row r="159" s="146" customFormat="1" x14ac:dyDescent="0.3"/>
    <row r="160" s="146" customFormat="1" x14ac:dyDescent="0.3"/>
    <row r="161" s="146" customFormat="1" x14ac:dyDescent="0.3"/>
    <row r="162" s="146" customFormat="1" x14ac:dyDescent="0.3"/>
    <row r="163" s="146" customFormat="1" x14ac:dyDescent="0.3"/>
    <row r="164" s="146" customFormat="1" x14ac:dyDescent="0.3"/>
    <row r="165" s="146" customFormat="1" x14ac:dyDescent="0.3"/>
    <row r="166" s="146" customFormat="1" x14ac:dyDescent="0.3"/>
    <row r="167" s="146" customFormat="1" x14ac:dyDescent="0.3"/>
    <row r="168" s="146" customFormat="1" x14ac:dyDescent="0.3"/>
    <row r="169" s="146" customFormat="1" x14ac:dyDescent="0.3"/>
    <row r="170" s="146" customFormat="1" x14ac:dyDescent="0.3"/>
    <row r="171" s="146" customFormat="1" x14ac:dyDescent="0.3"/>
    <row r="172" s="146" customFormat="1" x14ac:dyDescent="0.3"/>
    <row r="173" s="146" customFormat="1" x14ac:dyDescent="0.3"/>
    <row r="174" s="146" customFormat="1" x14ac:dyDescent="0.3"/>
    <row r="175" s="146" customFormat="1" x14ac:dyDescent="0.3"/>
    <row r="176" s="146" customFormat="1" x14ac:dyDescent="0.3"/>
    <row r="177" s="146" customFormat="1" x14ac:dyDescent="0.3"/>
    <row r="178" s="146" customFormat="1" x14ac:dyDescent="0.3"/>
    <row r="179" s="146" customFormat="1" x14ac:dyDescent="0.3"/>
    <row r="180" s="146" customFormat="1" x14ac:dyDescent="0.3"/>
    <row r="181" s="146" customFormat="1" x14ac:dyDescent="0.3"/>
    <row r="182" s="146" customFormat="1" x14ac:dyDescent="0.3"/>
    <row r="183" s="146" customFormat="1" x14ac:dyDescent="0.3"/>
    <row r="184" s="146" customFormat="1" x14ac:dyDescent="0.3"/>
    <row r="185" s="146" customFormat="1" x14ac:dyDescent="0.3"/>
    <row r="186" s="146" customFormat="1" x14ac:dyDescent="0.3"/>
    <row r="187" s="146" customFormat="1" x14ac:dyDescent="0.3"/>
    <row r="188" s="146" customFormat="1" x14ac:dyDescent="0.3"/>
    <row r="189" s="146" customFormat="1" x14ac:dyDescent="0.3"/>
    <row r="190" s="146" customFormat="1" x14ac:dyDescent="0.3"/>
    <row r="191" s="146" customFormat="1" x14ac:dyDescent="0.3"/>
    <row r="192" s="146" customFormat="1" x14ac:dyDescent="0.3"/>
    <row r="193" s="146" customFormat="1" x14ac:dyDescent="0.3"/>
    <row r="194" s="146" customFormat="1" x14ac:dyDescent="0.3"/>
    <row r="195" s="146" customFormat="1" x14ac:dyDescent="0.3"/>
    <row r="196" s="146" customFormat="1" x14ac:dyDescent="0.3"/>
    <row r="197" s="146" customFormat="1" x14ac:dyDescent="0.3"/>
    <row r="198" s="146" customFormat="1" x14ac:dyDescent="0.3"/>
    <row r="199" s="146" customFormat="1" x14ac:dyDescent="0.3"/>
    <row r="200" s="146" customFormat="1" x14ac:dyDescent="0.3"/>
    <row r="201" s="146" customFormat="1" x14ac:dyDescent="0.3"/>
    <row r="202" s="146" customFormat="1" x14ac:dyDescent="0.3"/>
    <row r="203" s="146" customFormat="1" x14ac:dyDescent="0.3"/>
    <row r="204" s="146" customFormat="1" x14ac:dyDescent="0.3"/>
    <row r="205" s="146" customFormat="1" x14ac:dyDescent="0.3"/>
    <row r="206" s="146" customFormat="1" x14ac:dyDescent="0.3"/>
    <row r="207" s="146" customFormat="1" x14ac:dyDescent="0.3"/>
    <row r="208" s="146" customFormat="1" x14ac:dyDescent="0.3"/>
    <row r="209" s="146" customFormat="1" x14ac:dyDescent="0.3"/>
    <row r="210" s="146" customFormat="1" x14ac:dyDescent="0.3"/>
    <row r="211" s="146" customFormat="1" x14ac:dyDescent="0.3"/>
    <row r="212" s="146" customFormat="1" x14ac:dyDescent="0.3"/>
    <row r="213" s="146" customFormat="1" x14ac:dyDescent="0.3"/>
    <row r="214" s="146" customFormat="1" x14ac:dyDescent="0.3"/>
    <row r="215" s="146" customFormat="1" x14ac:dyDescent="0.3"/>
    <row r="216" s="146" customFormat="1" x14ac:dyDescent="0.3"/>
    <row r="217" s="146" customFormat="1" x14ac:dyDescent="0.3"/>
    <row r="218" s="146" customFormat="1" x14ac:dyDescent="0.3"/>
    <row r="219" s="146" customFormat="1" x14ac:dyDescent="0.3"/>
    <row r="220" s="146" customFormat="1" x14ac:dyDescent="0.3"/>
    <row r="221" s="146" customFormat="1" x14ac:dyDescent="0.3"/>
    <row r="222" s="146" customFormat="1" x14ac:dyDescent="0.3"/>
    <row r="223" s="146" customFormat="1" x14ac:dyDescent="0.3"/>
  </sheetData>
  <mergeCells count="22">
    <mergeCell ref="A37:B37"/>
    <mergeCell ref="A32:B32"/>
    <mergeCell ref="A33:B33"/>
    <mergeCell ref="A34:B34"/>
    <mergeCell ref="A35:B35"/>
    <mergeCell ref="A36:B36"/>
    <mergeCell ref="A3:G3"/>
    <mergeCell ref="A6:B6"/>
    <mergeCell ref="A7:B7"/>
    <mergeCell ref="A8:B8"/>
    <mergeCell ref="A9:B9"/>
    <mergeCell ref="A31:B31"/>
    <mergeCell ref="A10:B10"/>
    <mergeCell ref="A11:B11"/>
    <mergeCell ref="A27:B27"/>
    <mergeCell ref="A28:B28"/>
    <mergeCell ref="A30:B30"/>
    <mergeCell ref="A14:G14"/>
    <mergeCell ref="A24:G24"/>
    <mergeCell ref="A26:B26"/>
    <mergeCell ref="A29:B29"/>
    <mergeCell ref="A12:B12"/>
  </mergeCells>
  <conditionalFormatting sqref="A27:A36">
    <cfRule type="containsText" dxfId="363" priority="12" operator="containsText" text="ntitulé">
      <formula>NOT(ISERROR(SEARCH("ntitulé",A27)))</formula>
    </cfRule>
    <cfRule type="containsBlanks" dxfId="362" priority="13">
      <formula>LEN(TRIM(A27))=0</formula>
    </cfRule>
  </conditionalFormatting>
  <conditionalFormatting sqref="A27:B36">
    <cfRule type="containsText" dxfId="361" priority="11" operator="containsText" text="libre">
      <formula>NOT(ISERROR(SEARCH("libre",A27)))</formula>
    </cfRule>
  </conditionalFormatting>
  <conditionalFormatting sqref="A27:B36">
    <cfRule type="containsText" dxfId="360" priority="10" operator="containsText" text="détailler">
      <formula>NOT(ISERROR(SEARCH("détailler",A27)))</formula>
    </cfRule>
  </conditionalFormatting>
  <conditionalFormatting sqref="C27:G36">
    <cfRule type="containsText" dxfId="359" priority="8" operator="containsText" text="ntitulé">
      <formula>NOT(ISERROR(SEARCH("ntitulé",C27)))</formula>
    </cfRule>
    <cfRule type="containsBlanks" dxfId="358" priority="9">
      <formula>LEN(TRIM(C27))=0</formula>
    </cfRule>
  </conditionalFormatting>
  <conditionalFormatting sqref="C27:G36">
    <cfRule type="containsText" dxfId="357" priority="7" operator="containsText" text="libre">
      <formula>NOT(ISERROR(SEARCH("libre",C27)))</formula>
    </cfRule>
  </conditionalFormatting>
  <conditionalFormatting sqref="C18:G18">
    <cfRule type="containsText" dxfId="356" priority="5" operator="containsText" text="ntitulé">
      <formula>NOT(ISERROR(SEARCH("ntitulé",C18)))</formula>
    </cfRule>
    <cfRule type="containsBlanks" dxfId="355" priority="6">
      <formula>LEN(TRIM(C18))=0</formula>
    </cfRule>
  </conditionalFormatting>
  <conditionalFormatting sqref="C18:G18">
    <cfRule type="containsText" dxfId="354" priority="4" operator="containsText" text="libre">
      <formula>NOT(ISERROR(SEARCH("libre",C18)))</formula>
    </cfRule>
  </conditionalFormatting>
  <conditionalFormatting sqref="C21:G21">
    <cfRule type="containsText" dxfId="353" priority="2" operator="containsText" text="ntitulé">
      <formula>NOT(ISERROR(SEARCH("ntitulé",C21)))</formula>
    </cfRule>
    <cfRule type="containsBlanks" dxfId="352" priority="3">
      <formula>LEN(TRIM(C21))=0</formula>
    </cfRule>
  </conditionalFormatting>
  <conditionalFormatting sqref="C21:G21">
    <cfRule type="containsText" dxfId="351" priority="1" operator="containsText" text="libre">
      <formula>NOT(ISERROR(SEARCH("libre",C21)))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42" sqref="A42:XFD49"/>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TAB00!B48&amp;" : "&amp;TAB00!C48</f>
        <v>TAB2.2.1 : Evolution des charges nettes liées à la gestion des compteurs à budget</v>
      </c>
      <c r="B1" s="134"/>
      <c r="C1" s="134"/>
      <c r="D1" s="134"/>
      <c r="E1" s="134"/>
      <c r="F1" s="134"/>
      <c r="G1" s="134"/>
      <c r="H1" s="134"/>
      <c r="I1" s="134"/>
      <c r="J1" s="134"/>
    </row>
    <row r="4" spans="1:10" x14ac:dyDescent="0.3">
      <c r="B4" s="156" t="s">
        <v>52</v>
      </c>
      <c r="C4" s="343" t="s">
        <v>79</v>
      </c>
      <c r="D4" s="343"/>
      <c r="E4" s="343" t="s">
        <v>86</v>
      </c>
      <c r="F4" s="343"/>
      <c r="G4" s="343" t="s">
        <v>87</v>
      </c>
      <c r="H4" s="343"/>
      <c r="I4" s="343" t="s">
        <v>88</v>
      </c>
      <c r="J4" s="343"/>
    </row>
    <row r="5" spans="1:10" ht="27" x14ac:dyDescent="0.3">
      <c r="B5" s="148" t="s">
        <v>80</v>
      </c>
      <c r="C5" s="148" t="s">
        <v>80</v>
      </c>
      <c r="D5" s="149" t="s">
        <v>54</v>
      </c>
      <c r="E5" s="148" t="s">
        <v>80</v>
      </c>
      <c r="F5" s="149" t="s">
        <v>54</v>
      </c>
      <c r="G5" s="148" t="s">
        <v>80</v>
      </c>
      <c r="H5" s="149" t="s">
        <v>54</v>
      </c>
      <c r="I5" s="148" t="s">
        <v>80</v>
      </c>
      <c r="J5" s="150" t="s">
        <v>54</v>
      </c>
    </row>
    <row r="6" spans="1:10" ht="27" x14ac:dyDescent="0.3">
      <c r="A6" s="136" t="s">
        <v>258</v>
      </c>
      <c r="B6" s="151">
        <f>SUM(B7:B18)</f>
        <v>0</v>
      </c>
      <c r="C6" s="151">
        <f>SUM(C7:C18)</f>
        <v>0</v>
      </c>
      <c r="D6" s="137">
        <f>IF(AND(ROUND(B6,0)=0,C6&gt;B6),"INF",IF(AND(ROUND(B6,0)=0,ROUND(C6,0)=0),0,(C6-B6)/B6))</f>
        <v>0</v>
      </c>
      <c r="E6" s="151">
        <f>SUM(E7:E18)</f>
        <v>0</v>
      </c>
      <c r="F6" s="137">
        <f>IF(AND(ROUND(C6,0)=0,E6&gt;C6),"INF",IF(AND(ROUND(C6,0)=0,ROUND(E6,0)=0),0,(E6-C6)/C6))</f>
        <v>0</v>
      </c>
      <c r="G6" s="151">
        <f>SUM(G7:G18)</f>
        <v>0</v>
      </c>
      <c r="H6" s="137">
        <f>IF(AND(ROUND(E6,0)=0,G6&gt;E6),"INF",IF(AND(ROUND(E6,0)=0,ROUND(G6,0)=0),0,(G6-E6)/E6))</f>
        <v>0</v>
      </c>
      <c r="I6" s="151">
        <f>SUM(I7:I18)</f>
        <v>0</v>
      </c>
      <c r="J6" s="137">
        <f>IF(AND(ROUND(G6,0)=0,I6&gt;G6),"INF",IF(AND(ROUND(G6,0)=0,ROUND(I6,0)=0),0,(I6-G6)/G6))</f>
        <v>0</v>
      </c>
    </row>
    <row r="7" spans="1:10" x14ac:dyDescent="0.3">
      <c r="A7" s="138" t="s">
        <v>259</v>
      </c>
      <c r="B7" s="152"/>
      <c r="C7" s="152"/>
      <c r="D7" s="137">
        <f t="shared" ref="D7:D18" si="0">IF(AND(ROUND(B7,0)=0,C7&gt;B7),"INF",IF(AND(ROUND(B7,0)=0,ROUND(C7,0)=0),0,(C7-B7)/B7))</f>
        <v>0</v>
      </c>
      <c r="E7" s="152"/>
      <c r="F7" s="137">
        <f t="shared" ref="F7:J18" si="1">IF(AND(ROUND(C7,0)=0,E7&gt;C7),"INF",IF(AND(ROUND(C7,0)=0,ROUND(E7,0)=0),0,(E7-C7)/C7))</f>
        <v>0</v>
      </c>
      <c r="G7" s="152"/>
      <c r="H7" s="137">
        <f t="shared" si="1"/>
        <v>0</v>
      </c>
      <c r="I7" s="152"/>
      <c r="J7" s="137">
        <f t="shared" si="1"/>
        <v>0</v>
      </c>
    </row>
    <row r="8" spans="1:10" x14ac:dyDescent="0.3">
      <c r="A8" s="138" t="s">
        <v>260</v>
      </c>
      <c r="B8" s="152"/>
      <c r="C8" s="152"/>
      <c r="D8" s="137">
        <f t="shared" si="0"/>
        <v>0</v>
      </c>
      <c r="E8" s="152"/>
      <c r="F8" s="137">
        <f t="shared" si="1"/>
        <v>0</v>
      </c>
      <c r="G8" s="152"/>
      <c r="H8" s="137">
        <f t="shared" si="1"/>
        <v>0</v>
      </c>
      <c r="I8" s="152"/>
      <c r="J8" s="137">
        <f t="shared" si="1"/>
        <v>0</v>
      </c>
    </row>
    <row r="9" spans="1:10" x14ac:dyDescent="0.3">
      <c r="A9" s="153" t="s">
        <v>173</v>
      </c>
      <c r="B9" s="152"/>
      <c r="C9" s="152"/>
      <c r="D9" s="137">
        <f t="shared" si="0"/>
        <v>0</v>
      </c>
      <c r="E9" s="152"/>
      <c r="F9" s="137">
        <f t="shared" si="1"/>
        <v>0</v>
      </c>
      <c r="G9" s="152"/>
      <c r="H9" s="137">
        <f t="shared" si="1"/>
        <v>0</v>
      </c>
      <c r="I9" s="152"/>
      <c r="J9" s="137">
        <f t="shared" si="1"/>
        <v>0</v>
      </c>
    </row>
    <row r="10" spans="1:10" x14ac:dyDescent="0.3">
      <c r="A10" s="153" t="s">
        <v>173</v>
      </c>
      <c r="B10" s="152"/>
      <c r="C10" s="152"/>
      <c r="D10" s="137">
        <f t="shared" si="0"/>
        <v>0</v>
      </c>
      <c r="E10" s="152"/>
      <c r="F10" s="137">
        <f t="shared" si="1"/>
        <v>0</v>
      </c>
      <c r="G10" s="152"/>
      <c r="H10" s="137">
        <f t="shared" si="1"/>
        <v>0</v>
      </c>
      <c r="I10" s="152"/>
      <c r="J10" s="137">
        <f t="shared" si="1"/>
        <v>0</v>
      </c>
    </row>
    <row r="11" spans="1:10" x14ac:dyDescent="0.3">
      <c r="A11" s="153" t="s">
        <v>173</v>
      </c>
      <c r="B11" s="152"/>
      <c r="C11" s="152"/>
      <c r="D11" s="137">
        <f t="shared" si="0"/>
        <v>0</v>
      </c>
      <c r="E11" s="152"/>
      <c r="F11" s="137">
        <f t="shared" si="1"/>
        <v>0</v>
      </c>
      <c r="G11" s="152"/>
      <c r="H11" s="137">
        <f t="shared" si="1"/>
        <v>0</v>
      </c>
      <c r="I11" s="152"/>
      <c r="J11" s="137">
        <f t="shared" si="1"/>
        <v>0</v>
      </c>
    </row>
    <row r="12" spans="1:10" x14ac:dyDescent="0.3">
      <c r="A12" s="153" t="s">
        <v>173</v>
      </c>
      <c r="B12" s="152"/>
      <c r="C12" s="152"/>
      <c r="D12" s="137">
        <f t="shared" si="0"/>
        <v>0</v>
      </c>
      <c r="E12" s="152"/>
      <c r="F12" s="137">
        <f t="shared" si="1"/>
        <v>0</v>
      </c>
      <c r="G12" s="152"/>
      <c r="H12" s="137">
        <f t="shared" si="1"/>
        <v>0</v>
      </c>
      <c r="I12" s="152"/>
      <c r="J12" s="137">
        <f t="shared" si="1"/>
        <v>0</v>
      </c>
    </row>
    <row r="13" spans="1:10" x14ac:dyDescent="0.3">
      <c r="A13" s="153" t="s">
        <v>173</v>
      </c>
      <c r="B13" s="152"/>
      <c r="C13" s="152"/>
      <c r="D13" s="137">
        <f t="shared" si="0"/>
        <v>0</v>
      </c>
      <c r="E13" s="152"/>
      <c r="F13" s="137">
        <f t="shared" si="1"/>
        <v>0</v>
      </c>
      <c r="G13" s="152"/>
      <c r="H13" s="137">
        <f t="shared" si="1"/>
        <v>0</v>
      </c>
      <c r="I13" s="152"/>
      <c r="J13" s="137">
        <f t="shared" si="1"/>
        <v>0</v>
      </c>
    </row>
    <row r="14" spans="1:10" x14ac:dyDescent="0.3">
      <c r="A14" s="153" t="s">
        <v>173</v>
      </c>
      <c r="B14" s="152"/>
      <c r="C14" s="152"/>
      <c r="D14" s="137">
        <f t="shared" si="0"/>
        <v>0</v>
      </c>
      <c r="E14" s="152"/>
      <c r="F14" s="137">
        <f t="shared" si="1"/>
        <v>0</v>
      </c>
      <c r="G14" s="152"/>
      <c r="H14" s="137">
        <f t="shared" si="1"/>
        <v>0</v>
      </c>
      <c r="I14" s="152"/>
      <c r="J14" s="137">
        <f t="shared" si="1"/>
        <v>0</v>
      </c>
    </row>
    <row r="15" spans="1:10" x14ac:dyDescent="0.3">
      <c r="A15" s="153" t="s">
        <v>173</v>
      </c>
      <c r="B15" s="152"/>
      <c r="C15" s="152"/>
      <c r="D15" s="137">
        <f t="shared" si="0"/>
        <v>0</v>
      </c>
      <c r="E15" s="152"/>
      <c r="F15" s="137">
        <f t="shared" si="1"/>
        <v>0</v>
      </c>
      <c r="G15" s="152"/>
      <c r="H15" s="137">
        <f t="shared" si="1"/>
        <v>0</v>
      </c>
      <c r="I15" s="152"/>
      <c r="J15" s="137">
        <f t="shared" si="1"/>
        <v>0</v>
      </c>
    </row>
    <row r="16" spans="1:10" x14ac:dyDescent="0.3">
      <c r="A16" s="153" t="s">
        <v>173</v>
      </c>
      <c r="B16" s="152"/>
      <c r="C16" s="152"/>
      <c r="D16" s="137">
        <f t="shared" si="0"/>
        <v>0</v>
      </c>
      <c r="E16" s="152"/>
      <c r="F16" s="137">
        <f t="shared" si="1"/>
        <v>0</v>
      </c>
      <c r="G16" s="152"/>
      <c r="H16" s="137">
        <f t="shared" si="1"/>
        <v>0</v>
      </c>
      <c r="I16" s="152"/>
      <c r="J16" s="137">
        <f t="shared" si="1"/>
        <v>0</v>
      </c>
    </row>
    <row r="17" spans="1:10" x14ac:dyDescent="0.3">
      <c r="A17" s="153" t="s">
        <v>173</v>
      </c>
      <c r="B17" s="152"/>
      <c r="C17" s="152"/>
      <c r="D17" s="137">
        <f t="shared" si="0"/>
        <v>0</v>
      </c>
      <c r="E17" s="152"/>
      <c r="F17" s="137">
        <f t="shared" si="1"/>
        <v>0</v>
      </c>
      <c r="G17" s="152"/>
      <c r="H17" s="137">
        <f t="shared" si="1"/>
        <v>0</v>
      </c>
      <c r="I17" s="152"/>
      <c r="J17" s="137">
        <f t="shared" si="1"/>
        <v>0</v>
      </c>
    </row>
    <row r="18" spans="1:10" x14ac:dyDescent="0.3">
      <c r="A18" s="153" t="s">
        <v>173</v>
      </c>
      <c r="B18" s="152"/>
      <c r="C18" s="152"/>
      <c r="D18" s="137">
        <f t="shared" si="0"/>
        <v>0</v>
      </c>
      <c r="E18" s="152"/>
      <c r="F18" s="137">
        <f t="shared" si="1"/>
        <v>0</v>
      </c>
      <c r="G18" s="152"/>
      <c r="H18" s="137">
        <f t="shared" si="1"/>
        <v>0</v>
      </c>
      <c r="I18" s="152"/>
      <c r="J18" s="137">
        <f t="shared" si="1"/>
        <v>0</v>
      </c>
    </row>
    <row r="19" spans="1:10" s="154" customFormat="1" x14ac:dyDescent="0.3"/>
    <row r="20" spans="1:10" ht="27" x14ac:dyDescent="0.3">
      <c r="A20" s="138" t="s">
        <v>81</v>
      </c>
      <c r="B20" s="152"/>
      <c r="C20" s="152"/>
      <c r="D20" s="137">
        <f>IF(AND(ROUND(B20,0)=0,C20&gt;B20),"INF",IF(AND(ROUND(B20,0)=0,ROUND(C20,0)=0),0,(C20-B20)/B20))</f>
        <v>0</v>
      </c>
      <c r="E20" s="152"/>
      <c r="F20" s="137">
        <f>IF(AND(ROUND(C20,0)=0,E20&gt;C20),"INF",IF(AND(ROUND(C20,0)=0,ROUND(E20,0)=0),0,(E20-C20)/C20))</f>
        <v>0</v>
      </c>
      <c r="G20" s="152"/>
      <c r="H20" s="137">
        <f>IF(AND(ROUND(E20,0)=0,G20&gt;E20),"INF",IF(AND(ROUND(E20,0)=0,ROUND(G20,0)=0),0,(G20-E20)/E20))</f>
        <v>0</v>
      </c>
      <c r="I20" s="152"/>
      <c r="J20" s="137">
        <f>IF(AND(ROUND(G20,0)=0,I20&gt;G20),"INF",IF(AND(ROUND(G20,0)=0,ROUND(I20,0)=0),0,(I20-G20)/G20))</f>
        <v>0</v>
      </c>
    </row>
    <row r="22" spans="1:10" x14ac:dyDescent="0.3">
      <c r="A22" s="136" t="s">
        <v>82</v>
      </c>
      <c r="B22" s="139">
        <f>IFERROR(B6/B20,0)</f>
        <v>0</v>
      </c>
      <c r="C22" s="139">
        <f>IFERROR(C6/C20,0)</f>
        <v>0</v>
      </c>
      <c r="D22" s="137">
        <f>IF(AND(ROUND(B22,0)=0,C22&gt;B22),"INF",IF(AND(ROUND(B22,0)=0,ROUND(C22,0)=0),0,(C22-B22)/B22))</f>
        <v>0</v>
      </c>
      <c r="E22" s="139">
        <f>IFERROR(E6/E20,0)</f>
        <v>0</v>
      </c>
      <c r="F22" s="137">
        <f>IF(AND(ROUND(C22,0)=0,E22&gt;C22),"INF",IF(AND(ROUND(C22,0)=0,ROUND(E22,0)=0),0,(E22-C22)/C22))</f>
        <v>0</v>
      </c>
      <c r="G22" s="139">
        <f>IFERROR(G6/G20,0)</f>
        <v>0</v>
      </c>
      <c r="H22" s="137">
        <f>IF(AND(ROUND(E22,0)=0,G22&gt;E22),"INF",IF(AND(ROUND(E22,0)=0,ROUND(G22,0)=0),0,(G22-E22)/E22))</f>
        <v>0</v>
      </c>
      <c r="I22" s="139">
        <f>IFERROR(I6/I20,0)</f>
        <v>0</v>
      </c>
      <c r="J22" s="137">
        <f>IF(AND(ROUND(G22,0)=0,I22&gt;G22),"INF",IF(AND(ROUND(G22,0)=0,ROUND(I22,0)=0),0,(I22-G22)/G22))</f>
        <v>0</v>
      </c>
    </row>
    <row r="24" spans="1:10" ht="27" x14ac:dyDescent="0.3">
      <c r="A24" s="136" t="s">
        <v>261</v>
      </c>
      <c r="B24" s="151">
        <f>SUM(B25:B36)</f>
        <v>0</v>
      </c>
      <c r="C24" s="151">
        <f>SUM(C25:C36)</f>
        <v>0</v>
      </c>
      <c r="D24" s="137">
        <f t="shared" ref="D24:D36" si="2">IF(AND(ROUND(B24,0)=0,C24&gt;B24),"INF",IF(AND(ROUND(B24,0)=0,ROUND(C24,0)=0),0,(C24-B24)/B24))</f>
        <v>0</v>
      </c>
      <c r="E24" s="151">
        <f>SUM(E25:E36)</f>
        <v>0</v>
      </c>
      <c r="F24" s="137">
        <f t="shared" ref="F24:F36" si="3">IF(AND(ROUND(C24,0)=0,E24&gt;C24),"INF",IF(AND(ROUND(C24,0)=0,ROUND(E24,0)=0),0,(E24-C24)/C24))</f>
        <v>0</v>
      </c>
      <c r="G24" s="151">
        <f>SUM(G25:G36)</f>
        <v>0</v>
      </c>
      <c r="H24" s="137">
        <f t="shared" ref="H24:H36" si="4">IF(AND(ROUND(E24,0)=0,G24&gt;E24),"INF",IF(AND(ROUND(E24,0)=0,ROUND(G24,0)=0),0,(G24-E24)/E24))</f>
        <v>0</v>
      </c>
      <c r="I24" s="151">
        <f>SUM(I25:I36)</f>
        <v>0</v>
      </c>
      <c r="J24" s="137">
        <f t="shared" ref="J24:J36" si="5">IF(AND(ROUND(G24,0)=0,I24&gt;G24),"INF",IF(AND(ROUND(G24,0)=0,ROUND(I24,0)=0),0,(I24-G24)/G24))</f>
        <v>0</v>
      </c>
    </row>
    <row r="25" spans="1:10" x14ac:dyDescent="0.3">
      <c r="A25" s="138" t="s">
        <v>259</v>
      </c>
      <c r="B25" s="152"/>
      <c r="C25" s="152"/>
      <c r="D25" s="137">
        <f t="shared" si="2"/>
        <v>0</v>
      </c>
      <c r="E25" s="152"/>
      <c r="F25" s="137">
        <f t="shared" si="3"/>
        <v>0</v>
      </c>
      <c r="G25" s="152"/>
      <c r="H25" s="137">
        <f t="shared" si="4"/>
        <v>0</v>
      </c>
      <c r="I25" s="152"/>
      <c r="J25" s="137">
        <f t="shared" si="5"/>
        <v>0</v>
      </c>
    </row>
    <row r="26" spans="1:10" x14ac:dyDescent="0.3">
      <c r="A26" s="138" t="s">
        <v>260</v>
      </c>
      <c r="B26" s="152"/>
      <c r="C26" s="152"/>
      <c r="D26" s="137">
        <f t="shared" si="2"/>
        <v>0</v>
      </c>
      <c r="E26" s="152"/>
      <c r="F26" s="137">
        <f t="shared" si="3"/>
        <v>0</v>
      </c>
      <c r="G26" s="152"/>
      <c r="H26" s="137">
        <f t="shared" si="4"/>
        <v>0</v>
      </c>
      <c r="I26" s="152"/>
      <c r="J26" s="137">
        <f t="shared" si="5"/>
        <v>0</v>
      </c>
    </row>
    <row r="27" spans="1:10" x14ac:dyDescent="0.3">
      <c r="A27" s="153" t="s">
        <v>173</v>
      </c>
      <c r="B27" s="152"/>
      <c r="C27" s="152"/>
      <c r="D27" s="137">
        <f t="shared" si="2"/>
        <v>0</v>
      </c>
      <c r="E27" s="152"/>
      <c r="F27" s="137">
        <f t="shared" si="3"/>
        <v>0</v>
      </c>
      <c r="G27" s="152"/>
      <c r="H27" s="137">
        <f t="shared" si="4"/>
        <v>0</v>
      </c>
      <c r="I27" s="152"/>
      <c r="J27" s="137">
        <f t="shared" si="5"/>
        <v>0</v>
      </c>
    </row>
    <row r="28" spans="1:10" x14ac:dyDescent="0.3">
      <c r="A28" s="153" t="s">
        <v>173</v>
      </c>
      <c r="B28" s="152"/>
      <c r="C28" s="152"/>
      <c r="D28" s="137">
        <f t="shared" si="2"/>
        <v>0</v>
      </c>
      <c r="E28" s="152"/>
      <c r="F28" s="137">
        <f t="shared" si="3"/>
        <v>0</v>
      </c>
      <c r="G28" s="152"/>
      <c r="H28" s="137">
        <f t="shared" si="4"/>
        <v>0</v>
      </c>
      <c r="I28" s="152"/>
      <c r="J28" s="137">
        <f t="shared" si="5"/>
        <v>0</v>
      </c>
    </row>
    <row r="29" spans="1:10" x14ac:dyDescent="0.3">
      <c r="A29" s="153" t="s">
        <v>173</v>
      </c>
      <c r="B29" s="152"/>
      <c r="C29" s="152"/>
      <c r="D29" s="137">
        <f t="shared" si="2"/>
        <v>0</v>
      </c>
      <c r="E29" s="152"/>
      <c r="F29" s="137">
        <f t="shared" si="3"/>
        <v>0</v>
      </c>
      <c r="G29" s="152"/>
      <c r="H29" s="137">
        <f t="shared" si="4"/>
        <v>0</v>
      </c>
      <c r="I29" s="152"/>
      <c r="J29" s="137">
        <f t="shared" si="5"/>
        <v>0</v>
      </c>
    </row>
    <row r="30" spans="1:10" x14ac:dyDescent="0.3">
      <c r="A30" s="153" t="s">
        <v>173</v>
      </c>
      <c r="B30" s="152"/>
      <c r="C30" s="152"/>
      <c r="D30" s="137">
        <f t="shared" si="2"/>
        <v>0</v>
      </c>
      <c r="E30" s="152"/>
      <c r="F30" s="137">
        <f t="shared" si="3"/>
        <v>0</v>
      </c>
      <c r="G30" s="152"/>
      <c r="H30" s="137">
        <f t="shared" si="4"/>
        <v>0</v>
      </c>
      <c r="I30" s="152"/>
      <c r="J30" s="137">
        <f t="shared" si="5"/>
        <v>0</v>
      </c>
    </row>
    <row r="31" spans="1:10" x14ac:dyDescent="0.3">
      <c r="A31" s="153" t="s">
        <v>173</v>
      </c>
      <c r="B31" s="152"/>
      <c r="C31" s="152"/>
      <c r="D31" s="137">
        <f t="shared" si="2"/>
        <v>0</v>
      </c>
      <c r="E31" s="152"/>
      <c r="F31" s="137">
        <f t="shared" si="3"/>
        <v>0</v>
      </c>
      <c r="G31" s="152"/>
      <c r="H31" s="137">
        <f t="shared" si="4"/>
        <v>0</v>
      </c>
      <c r="I31" s="152"/>
      <c r="J31" s="137">
        <f t="shared" si="5"/>
        <v>0</v>
      </c>
    </row>
    <row r="32" spans="1:10" x14ac:dyDescent="0.3">
      <c r="A32" s="153" t="s">
        <v>173</v>
      </c>
      <c r="B32" s="152"/>
      <c r="C32" s="152"/>
      <c r="D32" s="137">
        <f t="shared" si="2"/>
        <v>0</v>
      </c>
      <c r="E32" s="152"/>
      <c r="F32" s="137">
        <f t="shared" si="3"/>
        <v>0</v>
      </c>
      <c r="G32" s="152"/>
      <c r="H32" s="137">
        <f t="shared" si="4"/>
        <v>0</v>
      </c>
      <c r="I32" s="152"/>
      <c r="J32" s="137">
        <f t="shared" si="5"/>
        <v>0</v>
      </c>
    </row>
    <row r="33" spans="1:10" x14ac:dyDescent="0.3">
      <c r="A33" s="153" t="s">
        <v>173</v>
      </c>
      <c r="B33" s="152"/>
      <c r="C33" s="152"/>
      <c r="D33" s="137">
        <f t="shared" si="2"/>
        <v>0</v>
      </c>
      <c r="E33" s="152"/>
      <c r="F33" s="137">
        <f t="shared" si="3"/>
        <v>0</v>
      </c>
      <c r="G33" s="152"/>
      <c r="H33" s="137">
        <f t="shared" si="4"/>
        <v>0</v>
      </c>
      <c r="I33" s="152"/>
      <c r="J33" s="137">
        <f t="shared" si="5"/>
        <v>0</v>
      </c>
    </row>
    <row r="34" spans="1:10" x14ac:dyDescent="0.3">
      <c r="A34" s="153" t="s">
        <v>173</v>
      </c>
      <c r="B34" s="152"/>
      <c r="C34" s="152"/>
      <c r="D34" s="137">
        <f t="shared" si="2"/>
        <v>0</v>
      </c>
      <c r="E34" s="152"/>
      <c r="F34" s="137">
        <f t="shared" si="3"/>
        <v>0</v>
      </c>
      <c r="G34" s="152"/>
      <c r="H34" s="137">
        <f t="shared" si="4"/>
        <v>0</v>
      </c>
      <c r="I34" s="152"/>
      <c r="J34" s="137">
        <f t="shared" si="5"/>
        <v>0</v>
      </c>
    </row>
    <row r="35" spans="1:10" x14ac:dyDescent="0.3">
      <c r="A35" s="153" t="s">
        <v>173</v>
      </c>
      <c r="B35" s="152"/>
      <c r="C35" s="152"/>
      <c r="D35" s="137">
        <f t="shared" si="2"/>
        <v>0</v>
      </c>
      <c r="E35" s="152"/>
      <c r="F35" s="137">
        <f t="shared" si="3"/>
        <v>0</v>
      </c>
      <c r="G35" s="152"/>
      <c r="H35" s="137">
        <f t="shared" si="4"/>
        <v>0</v>
      </c>
      <c r="I35" s="152"/>
      <c r="J35" s="137">
        <f t="shared" si="5"/>
        <v>0</v>
      </c>
    </row>
    <row r="36" spans="1:10" x14ac:dyDescent="0.3">
      <c r="A36" s="153" t="s">
        <v>173</v>
      </c>
      <c r="B36" s="152"/>
      <c r="C36" s="152"/>
      <c r="D36" s="137">
        <f t="shared" si="2"/>
        <v>0</v>
      </c>
      <c r="E36" s="152"/>
      <c r="F36" s="137">
        <f t="shared" si="3"/>
        <v>0</v>
      </c>
      <c r="G36" s="152"/>
      <c r="H36" s="137">
        <f t="shared" si="4"/>
        <v>0</v>
      </c>
      <c r="I36" s="152"/>
      <c r="J36" s="137">
        <f t="shared" si="5"/>
        <v>0</v>
      </c>
    </row>
    <row r="37" spans="1:10" x14ac:dyDescent="0.3">
      <c r="A37" s="138"/>
    </row>
    <row r="38" spans="1:10" x14ac:dyDescent="0.3">
      <c r="A38" s="136" t="s">
        <v>262</v>
      </c>
      <c r="B38" s="152"/>
      <c r="C38" s="152"/>
      <c r="D38" s="137">
        <f>IF(AND(ROUND(B38,0)=0,C38&gt;B38),"INF",IF(AND(ROUND(B38,0)=0,ROUND(C38,0)=0),0,(C38-B38)/B38))</f>
        <v>0</v>
      </c>
      <c r="E38" s="152"/>
      <c r="F38" s="137">
        <f>IF(AND(ROUND(C38,0)=0,E38&gt;C38),"INF",IF(AND(ROUND(C38,0)=0,ROUND(E38,0)=0),0,(E38-C38)/C38))</f>
        <v>0</v>
      </c>
      <c r="G38" s="152"/>
      <c r="H38" s="137">
        <f>IF(AND(ROUND(E38,0)=0,G38&gt;E38),"INF",IF(AND(ROUND(E38,0)=0,ROUND(G38,0)=0),0,(G38-E38)/E38))</f>
        <v>0</v>
      </c>
      <c r="I38" s="152"/>
      <c r="J38" s="137">
        <f>IF(AND(ROUND(G38,0)=0,I38&gt;G38),"INF",IF(AND(ROUND(G38,0)=0,ROUND(I38,0)=0),0,(I38-G38)/G38))</f>
        <v>0</v>
      </c>
    </row>
    <row r="39" spans="1:10" x14ac:dyDescent="0.3">
      <c r="A39" s="140"/>
      <c r="B39" s="140"/>
    </row>
    <row r="40" spans="1:10" x14ac:dyDescent="0.3">
      <c r="A40" s="141" t="s">
        <v>53</v>
      </c>
      <c r="B40" s="142">
        <f>SUM(B6,B24,B38)</f>
        <v>0</v>
      </c>
      <c r="C40" s="142">
        <f>SUM(C6,C24,C38)</f>
        <v>0</v>
      </c>
      <c r="D40" s="143">
        <f>IF(AND(ROUND(B40,0)=0,C40&gt;B40),"INF",IF(AND(ROUND(B40,0)=0,ROUND(C40,0)=0),0,(C40-B40)/B40))</f>
        <v>0</v>
      </c>
      <c r="E40" s="142">
        <f>SUM(E6,E24,E38)</f>
        <v>0</v>
      </c>
      <c r="F40" s="143">
        <f>IF(AND(ROUND(C40,0)=0,E40&gt;C40),"INF",IF(AND(ROUND(C40,0)=0,ROUND(E40,0)=0),0,(E40-C40)/C40))</f>
        <v>0</v>
      </c>
      <c r="G40" s="142">
        <f>SUM(G6,G24,G38)</f>
        <v>0</v>
      </c>
      <c r="H40" s="143">
        <f>IF(AND(ROUND(E40,0)=0,G40&gt;E40),"INF",IF(AND(ROUND(E40,0)=0,ROUND(G40,0)=0),0,(G40-E40)/E40))</f>
        <v>0</v>
      </c>
      <c r="I40" s="142">
        <f>SUM(I6,I24,I38)</f>
        <v>0</v>
      </c>
      <c r="J40" s="143">
        <f>IF(AND(ROUND(G40,0)=0,I40&gt;G40),"INF",IF(AND(ROUND(G40,0)=0,ROUND(I40,0)=0),0,(I40-G40)/G40))</f>
        <v>0</v>
      </c>
    </row>
    <row r="41" spans="1:10" x14ac:dyDescent="0.3">
      <c r="A41" s="130"/>
      <c r="B41" s="140"/>
    </row>
    <row r="42" spans="1:10" ht="14.25" thickBot="1" x14ac:dyDescent="0.35">
      <c r="A42" s="144" t="s">
        <v>263</v>
      </c>
      <c r="B42" s="131"/>
      <c r="C42" s="131"/>
      <c r="D42" s="130"/>
      <c r="E42" s="130"/>
      <c r="F42" s="130"/>
      <c r="G42" s="130"/>
      <c r="H42" s="130"/>
      <c r="I42" s="130"/>
      <c r="J42" s="130"/>
    </row>
    <row r="43" spans="1:10" ht="12.6" customHeight="1" thickBot="1" x14ac:dyDescent="0.35">
      <c r="A43" s="155" t="s">
        <v>77</v>
      </c>
      <c r="B43" s="314" t="s">
        <v>78</v>
      </c>
      <c r="C43" s="315"/>
      <c r="D43" s="315"/>
      <c r="E43" s="315"/>
      <c r="F43" s="315"/>
      <c r="G43" s="315"/>
      <c r="H43" s="315"/>
      <c r="I43" s="315"/>
      <c r="J43" s="315"/>
    </row>
    <row r="44" spans="1:10" ht="214.9" customHeight="1" thickBot="1" x14ac:dyDescent="0.35">
      <c r="A44" s="147" t="s">
        <v>264</v>
      </c>
      <c r="B44" s="311"/>
      <c r="C44" s="311"/>
      <c r="D44" s="311"/>
      <c r="E44" s="311"/>
      <c r="F44" s="311"/>
      <c r="G44" s="311"/>
      <c r="H44" s="311"/>
      <c r="I44" s="311"/>
      <c r="J44" s="311"/>
    </row>
    <row r="45" spans="1:10" ht="214.9" customHeight="1" thickBot="1" x14ac:dyDescent="0.35">
      <c r="A45" s="147" t="s">
        <v>265</v>
      </c>
      <c r="B45" s="311"/>
      <c r="C45" s="311"/>
      <c r="D45" s="311"/>
      <c r="E45" s="311"/>
      <c r="F45" s="311"/>
      <c r="G45" s="311"/>
      <c r="H45" s="311"/>
      <c r="I45" s="311"/>
      <c r="J45" s="311"/>
    </row>
    <row r="46" spans="1:10" ht="214.9" customHeight="1" thickBot="1" x14ac:dyDescent="0.35">
      <c r="A46" s="147" t="s">
        <v>266</v>
      </c>
      <c r="B46" s="311"/>
      <c r="C46" s="311"/>
      <c r="D46" s="311"/>
      <c r="E46" s="311"/>
      <c r="F46" s="311"/>
      <c r="G46" s="311"/>
      <c r="H46" s="311"/>
      <c r="I46" s="311"/>
      <c r="J46" s="311"/>
    </row>
    <row r="47" spans="1:10" ht="214.9" customHeight="1" thickBot="1" x14ac:dyDescent="0.35">
      <c r="A47" s="147" t="s">
        <v>267</v>
      </c>
      <c r="B47" s="311"/>
      <c r="C47" s="311"/>
      <c r="D47" s="311"/>
      <c r="E47" s="311"/>
      <c r="F47" s="311"/>
      <c r="G47" s="311"/>
      <c r="H47" s="311"/>
      <c r="I47" s="311"/>
      <c r="J47" s="311"/>
    </row>
  </sheetData>
  <mergeCells count="9">
    <mergeCell ref="B45:J45"/>
    <mergeCell ref="B46:J46"/>
    <mergeCell ref="B47:J47"/>
    <mergeCell ref="B43:J43"/>
    <mergeCell ref="C4:D4"/>
    <mergeCell ref="E4:F4"/>
    <mergeCell ref="G4:H4"/>
    <mergeCell ref="I4:J4"/>
    <mergeCell ref="B44:J44"/>
  </mergeCells>
  <conditionalFormatting sqref="A10:A18">
    <cfRule type="containsText" dxfId="350" priority="93" operator="containsText" text="ntitulé">
      <formula>NOT(ISERROR(SEARCH("ntitulé",A10)))</formula>
    </cfRule>
    <cfRule type="containsBlanks" dxfId="349" priority="94">
      <formula>LEN(TRIM(A10))=0</formula>
    </cfRule>
  </conditionalFormatting>
  <conditionalFormatting sqref="A10:A18">
    <cfRule type="containsText" dxfId="348" priority="92" operator="containsText" text="libre">
      <formula>NOT(ISERROR(SEARCH("libre",A10)))</formula>
    </cfRule>
  </conditionalFormatting>
  <conditionalFormatting sqref="A9:A18">
    <cfRule type="containsText" dxfId="347" priority="90" operator="containsText" text="ntitulé">
      <formula>NOT(ISERROR(SEARCH("ntitulé",A9)))</formula>
    </cfRule>
    <cfRule type="containsBlanks" dxfId="346" priority="91">
      <formula>LEN(TRIM(A9))=0</formula>
    </cfRule>
  </conditionalFormatting>
  <conditionalFormatting sqref="A9:A18">
    <cfRule type="containsText" dxfId="345" priority="89" operator="containsText" text="libre">
      <formula>NOT(ISERROR(SEARCH("libre",A9)))</formula>
    </cfRule>
  </conditionalFormatting>
  <conditionalFormatting sqref="A27:A36">
    <cfRule type="containsText" dxfId="344" priority="87" operator="containsText" text="ntitulé">
      <formula>NOT(ISERROR(SEARCH("ntitulé",A27)))</formula>
    </cfRule>
    <cfRule type="containsBlanks" dxfId="343" priority="88">
      <formula>LEN(TRIM(A27))=0</formula>
    </cfRule>
  </conditionalFormatting>
  <conditionalFormatting sqref="A27:A36">
    <cfRule type="containsText" dxfId="342" priority="86" operator="containsText" text="libre">
      <formula>NOT(ISERROR(SEARCH("libre",A27)))</formula>
    </cfRule>
  </conditionalFormatting>
  <conditionalFormatting sqref="A27:A36">
    <cfRule type="containsText" dxfId="341" priority="84" operator="containsText" text="ntitulé">
      <formula>NOT(ISERROR(SEARCH("ntitulé",A27)))</formula>
    </cfRule>
    <cfRule type="containsBlanks" dxfId="340" priority="85">
      <formula>LEN(TRIM(A27))=0</formula>
    </cfRule>
  </conditionalFormatting>
  <conditionalFormatting sqref="A27:A36">
    <cfRule type="containsText" dxfId="339" priority="83" operator="containsText" text="libre">
      <formula>NOT(ISERROR(SEARCH("libre",A27)))</formula>
    </cfRule>
  </conditionalFormatting>
  <conditionalFormatting sqref="B20 B7:B18">
    <cfRule type="containsText" dxfId="338" priority="81" operator="containsText" text="ntitulé">
      <formula>NOT(ISERROR(SEARCH("ntitulé",B7)))</formula>
    </cfRule>
    <cfRule type="containsBlanks" dxfId="337" priority="82">
      <formula>LEN(TRIM(B7))=0</formula>
    </cfRule>
  </conditionalFormatting>
  <conditionalFormatting sqref="B20 B7:B18">
    <cfRule type="containsText" dxfId="336" priority="80" operator="containsText" text="libre">
      <formula>NOT(ISERROR(SEARCH("libre",B7)))</formula>
    </cfRule>
  </conditionalFormatting>
  <conditionalFormatting sqref="B25:B36">
    <cfRule type="containsText" dxfId="335" priority="78" operator="containsText" text="ntitulé">
      <formula>NOT(ISERROR(SEARCH("ntitulé",B25)))</formula>
    </cfRule>
    <cfRule type="containsBlanks" dxfId="334" priority="79">
      <formula>LEN(TRIM(B25))=0</formula>
    </cfRule>
  </conditionalFormatting>
  <conditionalFormatting sqref="B25:B36">
    <cfRule type="containsText" dxfId="333" priority="77" operator="containsText" text="libre">
      <formula>NOT(ISERROR(SEARCH("libre",B25)))</formula>
    </cfRule>
  </conditionalFormatting>
  <conditionalFormatting sqref="B38">
    <cfRule type="containsText" dxfId="332" priority="75" operator="containsText" text="ntitulé">
      <formula>NOT(ISERROR(SEARCH("ntitulé",B38)))</formula>
    </cfRule>
    <cfRule type="containsBlanks" dxfId="331" priority="76">
      <formula>LEN(TRIM(B38))=0</formula>
    </cfRule>
  </conditionalFormatting>
  <conditionalFormatting sqref="B38">
    <cfRule type="containsText" dxfId="330" priority="74" operator="containsText" text="libre">
      <formula>NOT(ISERROR(SEARCH("libre",B38)))</formula>
    </cfRule>
  </conditionalFormatting>
  <conditionalFormatting sqref="C20 C7:C18">
    <cfRule type="containsText" dxfId="329" priority="72" operator="containsText" text="ntitulé">
      <formula>NOT(ISERROR(SEARCH("ntitulé",C7)))</formula>
    </cfRule>
    <cfRule type="containsBlanks" dxfId="328" priority="73">
      <formula>LEN(TRIM(C7))=0</formula>
    </cfRule>
  </conditionalFormatting>
  <conditionalFormatting sqref="C20 C7:C18">
    <cfRule type="containsText" dxfId="327" priority="71" operator="containsText" text="libre">
      <formula>NOT(ISERROR(SEARCH("libre",C7)))</formula>
    </cfRule>
  </conditionalFormatting>
  <conditionalFormatting sqref="C25:C36">
    <cfRule type="containsText" dxfId="326" priority="69" operator="containsText" text="ntitulé">
      <formula>NOT(ISERROR(SEARCH("ntitulé",C25)))</formula>
    </cfRule>
    <cfRule type="containsBlanks" dxfId="325" priority="70">
      <formula>LEN(TRIM(C25))=0</formula>
    </cfRule>
  </conditionalFormatting>
  <conditionalFormatting sqref="C25:C36">
    <cfRule type="containsText" dxfId="324" priority="68" operator="containsText" text="libre">
      <formula>NOT(ISERROR(SEARCH("libre",C25)))</formula>
    </cfRule>
  </conditionalFormatting>
  <conditionalFormatting sqref="C38">
    <cfRule type="containsText" dxfId="323" priority="66" operator="containsText" text="ntitulé">
      <formula>NOT(ISERROR(SEARCH("ntitulé",C38)))</formula>
    </cfRule>
    <cfRule type="containsBlanks" dxfId="322" priority="67">
      <formula>LEN(TRIM(C38))=0</formula>
    </cfRule>
  </conditionalFormatting>
  <conditionalFormatting sqref="C38">
    <cfRule type="containsText" dxfId="321" priority="65" operator="containsText" text="libre">
      <formula>NOT(ISERROR(SEARCH("libre",C38)))</formula>
    </cfRule>
  </conditionalFormatting>
  <conditionalFormatting sqref="E20 E7:E18">
    <cfRule type="containsText" dxfId="320" priority="63" operator="containsText" text="ntitulé">
      <formula>NOT(ISERROR(SEARCH("ntitulé",E7)))</formula>
    </cfRule>
    <cfRule type="containsBlanks" dxfId="319" priority="64">
      <formula>LEN(TRIM(E7))=0</formula>
    </cfRule>
  </conditionalFormatting>
  <conditionalFormatting sqref="E20 E7:E18">
    <cfRule type="containsText" dxfId="318" priority="62" operator="containsText" text="libre">
      <formula>NOT(ISERROR(SEARCH("libre",E7)))</formula>
    </cfRule>
  </conditionalFormatting>
  <conditionalFormatting sqref="E25:E36">
    <cfRule type="containsText" dxfId="317" priority="60" operator="containsText" text="ntitulé">
      <formula>NOT(ISERROR(SEARCH("ntitulé",E25)))</formula>
    </cfRule>
    <cfRule type="containsBlanks" dxfId="316" priority="61">
      <formula>LEN(TRIM(E25))=0</formula>
    </cfRule>
  </conditionalFormatting>
  <conditionalFormatting sqref="E25:E36">
    <cfRule type="containsText" dxfId="315" priority="59" operator="containsText" text="libre">
      <formula>NOT(ISERROR(SEARCH("libre",E25)))</formula>
    </cfRule>
  </conditionalFormatting>
  <conditionalFormatting sqref="E38">
    <cfRule type="containsText" dxfId="314" priority="57" operator="containsText" text="ntitulé">
      <formula>NOT(ISERROR(SEARCH("ntitulé",E38)))</formula>
    </cfRule>
    <cfRule type="containsBlanks" dxfId="313" priority="58">
      <formula>LEN(TRIM(E38))=0</formula>
    </cfRule>
  </conditionalFormatting>
  <conditionalFormatting sqref="E38">
    <cfRule type="containsText" dxfId="312" priority="56" operator="containsText" text="libre">
      <formula>NOT(ISERROR(SEARCH("libre",E38)))</formula>
    </cfRule>
  </conditionalFormatting>
  <conditionalFormatting sqref="G20 G7:G18">
    <cfRule type="containsText" dxfId="311" priority="54" operator="containsText" text="ntitulé">
      <formula>NOT(ISERROR(SEARCH("ntitulé",G7)))</formula>
    </cfRule>
    <cfRule type="containsBlanks" dxfId="310" priority="55">
      <formula>LEN(TRIM(G7))=0</formula>
    </cfRule>
  </conditionalFormatting>
  <conditionalFormatting sqref="G20 G7:G18">
    <cfRule type="containsText" dxfId="309" priority="53" operator="containsText" text="libre">
      <formula>NOT(ISERROR(SEARCH("libre",G7)))</formula>
    </cfRule>
  </conditionalFormatting>
  <conditionalFormatting sqref="G25:G36">
    <cfRule type="containsText" dxfId="308" priority="51" operator="containsText" text="ntitulé">
      <formula>NOT(ISERROR(SEARCH("ntitulé",G25)))</formula>
    </cfRule>
    <cfRule type="containsBlanks" dxfId="307" priority="52">
      <formula>LEN(TRIM(G25))=0</formula>
    </cfRule>
  </conditionalFormatting>
  <conditionalFormatting sqref="G25:G36">
    <cfRule type="containsText" dxfId="306" priority="50" operator="containsText" text="libre">
      <formula>NOT(ISERROR(SEARCH("libre",G25)))</formula>
    </cfRule>
  </conditionalFormatting>
  <conditionalFormatting sqref="G38">
    <cfRule type="containsText" dxfId="305" priority="48" operator="containsText" text="ntitulé">
      <formula>NOT(ISERROR(SEARCH("ntitulé",G38)))</formula>
    </cfRule>
    <cfRule type="containsBlanks" dxfId="304" priority="49">
      <formula>LEN(TRIM(G38))=0</formula>
    </cfRule>
  </conditionalFormatting>
  <conditionalFormatting sqref="G38">
    <cfRule type="containsText" dxfId="303" priority="47" operator="containsText" text="libre">
      <formula>NOT(ISERROR(SEARCH("libre",G38)))</formula>
    </cfRule>
  </conditionalFormatting>
  <conditionalFormatting sqref="I20 I7:I18">
    <cfRule type="containsText" dxfId="302" priority="45" operator="containsText" text="ntitulé">
      <formula>NOT(ISERROR(SEARCH("ntitulé",I7)))</formula>
    </cfRule>
    <cfRule type="containsBlanks" dxfId="301" priority="46">
      <formula>LEN(TRIM(I7))=0</formula>
    </cfRule>
  </conditionalFormatting>
  <conditionalFormatting sqref="I20 I7:I18">
    <cfRule type="containsText" dxfId="300" priority="44" operator="containsText" text="libre">
      <formula>NOT(ISERROR(SEARCH("libre",I7)))</formula>
    </cfRule>
  </conditionalFormatting>
  <conditionalFormatting sqref="I25:I36">
    <cfRule type="containsText" dxfId="299" priority="42" operator="containsText" text="ntitulé">
      <formula>NOT(ISERROR(SEARCH("ntitulé",I25)))</formula>
    </cfRule>
    <cfRule type="containsBlanks" dxfId="298" priority="43">
      <formula>LEN(TRIM(I25))=0</formula>
    </cfRule>
  </conditionalFormatting>
  <conditionalFormatting sqref="I25:I36">
    <cfRule type="containsText" dxfId="297" priority="41" operator="containsText" text="libre">
      <formula>NOT(ISERROR(SEARCH("libre",I25)))</formula>
    </cfRule>
  </conditionalFormatting>
  <conditionalFormatting sqref="I38">
    <cfRule type="containsText" dxfId="296" priority="39" operator="containsText" text="ntitulé">
      <formula>NOT(ISERROR(SEARCH("ntitulé",I38)))</formula>
    </cfRule>
    <cfRule type="containsBlanks" dxfId="295" priority="40">
      <formula>LEN(TRIM(I38))=0</formula>
    </cfRule>
  </conditionalFormatting>
  <conditionalFormatting sqref="I38">
    <cfRule type="containsText" dxfId="294" priority="38" operator="containsText" text="libre">
      <formula>NOT(ISERROR(SEARCH("libre",I38)))</formula>
    </cfRule>
  </conditionalFormatting>
  <conditionalFormatting sqref="B44:J47">
    <cfRule type="containsBlanks" dxfId="293" priority="1">
      <formula>LEN(TRIM(B44))=0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16" workbookViewId="0">
      <selection activeCell="E29" sqref="A1:XFD1048576"/>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TAB00!B49&amp;" : "&amp;TAB00!C49</f>
        <v>TAB2.2.2 : Evolution des charges nettes liées au rechargement des compteurs à budget</v>
      </c>
      <c r="B1" s="134"/>
      <c r="C1" s="134"/>
      <c r="D1" s="134"/>
      <c r="E1" s="134"/>
      <c r="F1" s="134"/>
      <c r="G1" s="134"/>
      <c r="H1" s="134"/>
      <c r="I1" s="134"/>
      <c r="J1" s="134"/>
    </row>
    <row r="4" spans="1:10" x14ac:dyDescent="0.3">
      <c r="B4" s="156" t="s">
        <v>52</v>
      </c>
      <c r="C4" s="343" t="s">
        <v>79</v>
      </c>
      <c r="D4" s="343"/>
      <c r="E4" s="343" t="s">
        <v>86</v>
      </c>
      <c r="F4" s="343"/>
      <c r="G4" s="343" t="s">
        <v>87</v>
      </c>
      <c r="H4" s="343"/>
      <c r="I4" s="343" t="s">
        <v>88</v>
      </c>
      <c r="J4" s="343"/>
    </row>
    <row r="5" spans="1:10" ht="27" x14ac:dyDescent="0.3">
      <c r="B5" s="148" t="s">
        <v>80</v>
      </c>
      <c r="C5" s="148" t="s">
        <v>80</v>
      </c>
      <c r="D5" s="149" t="s">
        <v>54</v>
      </c>
      <c r="E5" s="148" t="s">
        <v>80</v>
      </c>
      <c r="F5" s="149" t="s">
        <v>54</v>
      </c>
      <c r="G5" s="148" t="s">
        <v>80</v>
      </c>
      <c r="H5" s="149" t="s">
        <v>54</v>
      </c>
      <c r="I5" s="148" t="s">
        <v>80</v>
      </c>
      <c r="J5" s="150" t="s">
        <v>54</v>
      </c>
    </row>
    <row r="6" spans="1:10" ht="27" x14ac:dyDescent="0.3">
      <c r="A6" s="136" t="s">
        <v>258</v>
      </c>
      <c r="B6" s="151">
        <f>SUM(B7:B18)</f>
        <v>0</v>
      </c>
      <c r="C6" s="151">
        <f>SUM(C7:C18)</f>
        <v>0</v>
      </c>
      <c r="D6" s="137">
        <f>IF(AND(ROUND(B6,0)=0,C6&gt;B6),"INF",IF(AND(ROUND(B6,0)=0,ROUND(C6,0)=0),0,(C6-B6)/B6))</f>
        <v>0</v>
      </c>
      <c r="E6" s="151">
        <f>SUM(E7:E18)</f>
        <v>0</v>
      </c>
      <c r="F6" s="137">
        <f>IF(AND(ROUND(C6,0)=0,E6&gt;C6),"INF",IF(AND(ROUND(C6,0)=0,ROUND(E6,0)=0),0,(E6-C6)/C6))</f>
        <v>0</v>
      </c>
      <c r="G6" s="151">
        <f>SUM(G7:G18)</f>
        <v>0</v>
      </c>
      <c r="H6" s="137">
        <f>IF(AND(ROUND(E6,0)=0,G6&gt;E6),"INF",IF(AND(ROUND(E6,0)=0,ROUND(G6,0)=0),0,(G6-E6)/E6))</f>
        <v>0</v>
      </c>
      <c r="I6" s="151">
        <f>SUM(I7:I18)</f>
        <v>0</v>
      </c>
      <c r="J6" s="137">
        <f>IF(AND(ROUND(G6,0)=0,I6&gt;G6),"INF",IF(AND(ROUND(G6,0)=0,ROUND(I6,0)=0),0,(I6-G6)/G6))</f>
        <v>0</v>
      </c>
    </row>
    <row r="7" spans="1:10" x14ac:dyDescent="0.3">
      <c r="A7" s="138" t="s">
        <v>259</v>
      </c>
      <c r="B7" s="152"/>
      <c r="C7" s="152"/>
      <c r="D7" s="137">
        <f t="shared" ref="D7:D18" si="0">IF(AND(ROUND(B7,0)=0,C7&gt;B7),"INF",IF(AND(ROUND(B7,0)=0,ROUND(C7,0)=0),0,(C7-B7)/B7))</f>
        <v>0</v>
      </c>
      <c r="E7" s="152"/>
      <c r="F7" s="137">
        <f t="shared" ref="F7:J18" si="1">IF(AND(ROUND(C7,0)=0,E7&gt;C7),"INF",IF(AND(ROUND(C7,0)=0,ROUND(E7,0)=0),0,(E7-C7)/C7))</f>
        <v>0</v>
      </c>
      <c r="G7" s="152"/>
      <c r="H7" s="137">
        <f t="shared" si="1"/>
        <v>0</v>
      </c>
      <c r="I7" s="152"/>
      <c r="J7" s="137">
        <f t="shared" si="1"/>
        <v>0</v>
      </c>
    </row>
    <row r="8" spans="1:10" x14ac:dyDescent="0.3">
      <c r="A8" s="138" t="s">
        <v>260</v>
      </c>
      <c r="B8" s="152"/>
      <c r="C8" s="152"/>
      <c r="D8" s="137">
        <f t="shared" si="0"/>
        <v>0</v>
      </c>
      <c r="E8" s="152"/>
      <c r="F8" s="137">
        <f t="shared" si="1"/>
        <v>0</v>
      </c>
      <c r="G8" s="152"/>
      <c r="H8" s="137">
        <f t="shared" si="1"/>
        <v>0</v>
      </c>
      <c r="I8" s="152"/>
      <c r="J8" s="137">
        <f t="shared" si="1"/>
        <v>0</v>
      </c>
    </row>
    <row r="9" spans="1:10" x14ac:dyDescent="0.3">
      <c r="A9" s="153" t="s">
        <v>173</v>
      </c>
      <c r="B9" s="152"/>
      <c r="C9" s="152"/>
      <c r="D9" s="137">
        <f t="shared" si="0"/>
        <v>0</v>
      </c>
      <c r="E9" s="152"/>
      <c r="F9" s="137">
        <f t="shared" si="1"/>
        <v>0</v>
      </c>
      <c r="G9" s="152"/>
      <c r="H9" s="137">
        <f t="shared" si="1"/>
        <v>0</v>
      </c>
      <c r="I9" s="152"/>
      <c r="J9" s="137">
        <f t="shared" si="1"/>
        <v>0</v>
      </c>
    </row>
    <row r="10" spans="1:10" x14ac:dyDescent="0.3">
      <c r="A10" s="153" t="s">
        <v>173</v>
      </c>
      <c r="B10" s="152"/>
      <c r="C10" s="152"/>
      <c r="D10" s="137">
        <f t="shared" si="0"/>
        <v>0</v>
      </c>
      <c r="E10" s="152"/>
      <c r="F10" s="137">
        <f t="shared" si="1"/>
        <v>0</v>
      </c>
      <c r="G10" s="152"/>
      <c r="H10" s="137">
        <f t="shared" si="1"/>
        <v>0</v>
      </c>
      <c r="I10" s="152"/>
      <c r="J10" s="137">
        <f t="shared" si="1"/>
        <v>0</v>
      </c>
    </row>
    <row r="11" spans="1:10" x14ac:dyDescent="0.3">
      <c r="A11" s="153" t="s">
        <v>173</v>
      </c>
      <c r="B11" s="152"/>
      <c r="C11" s="152"/>
      <c r="D11" s="137">
        <f t="shared" si="0"/>
        <v>0</v>
      </c>
      <c r="E11" s="152"/>
      <c r="F11" s="137">
        <f t="shared" si="1"/>
        <v>0</v>
      </c>
      <c r="G11" s="152"/>
      <c r="H11" s="137">
        <f t="shared" si="1"/>
        <v>0</v>
      </c>
      <c r="I11" s="152"/>
      <c r="J11" s="137">
        <f t="shared" si="1"/>
        <v>0</v>
      </c>
    </row>
    <row r="12" spans="1:10" x14ac:dyDescent="0.3">
      <c r="A12" s="153" t="s">
        <v>173</v>
      </c>
      <c r="B12" s="152"/>
      <c r="C12" s="152"/>
      <c r="D12" s="137">
        <f t="shared" si="0"/>
        <v>0</v>
      </c>
      <c r="E12" s="152"/>
      <c r="F12" s="137">
        <f t="shared" si="1"/>
        <v>0</v>
      </c>
      <c r="G12" s="152"/>
      <c r="H12" s="137">
        <f t="shared" si="1"/>
        <v>0</v>
      </c>
      <c r="I12" s="152"/>
      <c r="J12" s="137">
        <f t="shared" si="1"/>
        <v>0</v>
      </c>
    </row>
    <row r="13" spans="1:10" x14ac:dyDescent="0.3">
      <c r="A13" s="153" t="s">
        <v>173</v>
      </c>
      <c r="B13" s="152"/>
      <c r="C13" s="152"/>
      <c r="D13" s="137">
        <f t="shared" si="0"/>
        <v>0</v>
      </c>
      <c r="E13" s="152"/>
      <c r="F13" s="137">
        <f t="shared" si="1"/>
        <v>0</v>
      </c>
      <c r="G13" s="152"/>
      <c r="H13" s="137">
        <f t="shared" si="1"/>
        <v>0</v>
      </c>
      <c r="I13" s="152"/>
      <c r="J13" s="137">
        <f t="shared" si="1"/>
        <v>0</v>
      </c>
    </row>
    <row r="14" spans="1:10" x14ac:dyDescent="0.3">
      <c r="A14" s="153" t="s">
        <v>173</v>
      </c>
      <c r="B14" s="152"/>
      <c r="C14" s="152"/>
      <c r="D14" s="137">
        <f t="shared" si="0"/>
        <v>0</v>
      </c>
      <c r="E14" s="152"/>
      <c r="F14" s="137">
        <f t="shared" si="1"/>
        <v>0</v>
      </c>
      <c r="G14" s="152"/>
      <c r="H14" s="137">
        <f t="shared" si="1"/>
        <v>0</v>
      </c>
      <c r="I14" s="152"/>
      <c r="J14" s="137">
        <f t="shared" si="1"/>
        <v>0</v>
      </c>
    </row>
    <row r="15" spans="1:10" x14ac:dyDescent="0.3">
      <c r="A15" s="153" t="s">
        <v>173</v>
      </c>
      <c r="B15" s="152"/>
      <c r="C15" s="152"/>
      <c r="D15" s="137">
        <f t="shared" si="0"/>
        <v>0</v>
      </c>
      <c r="E15" s="152"/>
      <c r="F15" s="137">
        <f t="shared" si="1"/>
        <v>0</v>
      </c>
      <c r="G15" s="152"/>
      <c r="H15" s="137">
        <f t="shared" si="1"/>
        <v>0</v>
      </c>
      <c r="I15" s="152"/>
      <c r="J15" s="137">
        <f t="shared" si="1"/>
        <v>0</v>
      </c>
    </row>
    <row r="16" spans="1:10" x14ac:dyDescent="0.3">
      <c r="A16" s="153" t="s">
        <v>173</v>
      </c>
      <c r="B16" s="152"/>
      <c r="C16" s="152"/>
      <c r="D16" s="137">
        <f t="shared" si="0"/>
        <v>0</v>
      </c>
      <c r="E16" s="152"/>
      <c r="F16" s="137">
        <f t="shared" si="1"/>
        <v>0</v>
      </c>
      <c r="G16" s="152"/>
      <c r="H16" s="137">
        <f t="shared" si="1"/>
        <v>0</v>
      </c>
      <c r="I16" s="152"/>
      <c r="J16" s="137">
        <f t="shared" si="1"/>
        <v>0</v>
      </c>
    </row>
    <row r="17" spans="1:10" x14ac:dyDescent="0.3">
      <c r="A17" s="153" t="s">
        <v>173</v>
      </c>
      <c r="B17" s="152"/>
      <c r="C17" s="152"/>
      <c r="D17" s="137">
        <f t="shared" si="0"/>
        <v>0</v>
      </c>
      <c r="E17" s="152"/>
      <c r="F17" s="137">
        <f t="shared" si="1"/>
        <v>0</v>
      </c>
      <c r="G17" s="152"/>
      <c r="H17" s="137">
        <f t="shared" si="1"/>
        <v>0</v>
      </c>
      <c r="I17" s="152"/>
      <c r="J17" s="137">
        <f t="shared" si="1"/>
        <v>0</v>
      </c>
    </row>
    <row r="18" spans="1:10" x14ac:dyDescent="0.3">
      <c r="A18" s="153" t="s">
        <v>173</v>
      </c>
      <c r="B18" s="152"/>
      <c r="C18" s="152"/>
      <c r="D18" s="137">
        <f t="shared" si="0"/>
        <v>0</v>
      </c>
      <c r="E18" s="152"/>
      <c r="F18" s="137">
        <f t="shared" si="1"/>
        <v>0</v>
      </c>
      <c r="G18" s="152"/>
      <c r="H18" s="137">
        <f t="shared" si="1"/>
        <v>0</v>
      </c>
      <c r="I18" s="152"/>
      <c r="J18" s="137">
        <f t="shared" si="1"/>
        <v>0</v>
      </c>
    </row>
    <row r="19" spans="1:10" s="154" customFormat="1" x14ac:dyDescent="0.3"/>
    <row r="20" spans="1:10" ht="27" x14ac:dyDescent="0.3">
      <c r="A20" s="138" t="s">
        <v>83</v>
      </c>
      <c r="B20" s="152"/>
      <c r="C20" s="152"/>
      <c r="D20" s="137">
        <f>IF(AND(ROUND(B20,0)=0,C20&gt;B20),"INF",IF(AND(ROUND(B20,0)=0,ROUND(C20,0)=0),0,(C20-B20)/B20))</f>
        <v>0</v>
      </c>
      <c r="E20" s="152"/>
      <c r="F20" s="137">
        <f>IF(AND(ROUND(C20,0)=0,E20&gt;C20),"INF",IF(AND(ROUND(C20,0)=0,ROUND(E20,0)=0),0,(E20-C20)/C20))</f>
        <v>0</v>
      </c>
      <c r="G20" s="152"/>
      <c r="H20" s="137">
        <f>IF(AND(ROUND(E20,0)=0,G20&gt;E20),"INF",IF(AND(ROUND(E20,0)=0,ROUND(G20,0)=0),0,(G20-E20)/E20))</f>
        <v>0</v>
      </c>
      <c r="I20" s="152"/>
      <c r="J20" s="137">
        <f>IF(AND(ROUND(G20,0)=0,I20&gt;G20),"INF",IF(AND(ROUND(G20,0)=0,ROUND(I20,0)=0),0,(I20-G20)/G20))</f>
        <v>0</v>
      </c>
    </row>
    <row r="22" spans="1:10" x14ac:dyDescent="0.3">
      <c r="A22" s="136" t="s">
        <v>82</v>
      </c>
      <c r="B22" s="139">
        <f>IFERROR(B6/B20,0)</f>
        <v>0</v>
      </c>
      <c r="C22" s="139">
        <f>IFERROR(C6/C20,0)</f>
        <v>0</v>
      </c>
      <c r="D22" s="137">
        <f>IF(AND(ROUND(B22,0)=0,C22&gt;B22),"INF",IF(AND(ROUND(B22,0)=0,ROUND(C22,0)=0),0,(C22-B22)/B22))</f>
        <v>0</v>
      </c>
      <c r="E22" s="139">
        <f>IFERROR(E6/E20,0)</f>
        <v>0</v>
      </c>
      <c r="F22" s="137">
        <f>IF(AND(ROUND(C22,0)=0,E22&gt;C22),"INF",IF(AND(ROUND(C22,0)=0,ROUND(E22,0)=0),0,(E22-C22)/C22))</f>
        <v>0</v>
      </c>
      <c r="G22" s="139">
        <f>IFERROR(G6/G20,0)</f>
        <v>0</v>
      </c>
      <c r="H22" s="137">
        <f>IF(AND(ROUND(E22,0)=0,G22&gt;E22),"INF",IF(AND(ROUND(E22,0)=0,ROUND(G22,0)=0),0,(G22-E22)/E22))</f>
        <v>0</v>
      </c>
      <c r="I22" s="139">
        <f>IFERROR(I6/I20,0)</f>
        <v>0</v>
      </c>
      <c r="J22" s="137">
        <f>IF(AND(ROUND(G22,0)=0,I22&gt;G22),"INF",IF(AND(ROUND(G22,0)=0,ROUND(I22,0)=0),0,(I22-G22)/G22))</f>
        <v>0</v>
      </c>
    </row>
    <row r="24" spans="1:10" ht="27" x14ac:dyDescent="0.3">
      <c r="A24" s="136" t="s">
        <v>261</v>
      </c>
      <c r="B24" s="151">
        <f>SUM(B25:B36)</f>
        <v>0</v>
      </c>
      <c r="C24" s="151">
        <f>SUM(C25:C36)</f>
        <v>0</v>
      </c>
      <c r="D24" s="137">
        <f t="shared" ref="D24:D36" si="2">IF(AND(ROUND(B24,0)=0,C24&gt;B24),"INF",IF(AND(ROUND(B24,0)=0,ROUND(C24,0)=0),0,(C24-B24)/B24))</f>
        <v>0</v>
      </c>
      <c r="E24" s="151">
        <f>SUM(E25:E36)</f>
        <v>0</v>
      </c>
      <c r="F24" s="137">
        <f t="shared" ref="F24:F36" si="3">IF(AND(ROUND(C24,0)=0,E24&gt;C24),"INF",IF(AND(ROUND(C24,0)=0,ROUND(E24,0)=0),0,(E24-C24)/C24))</f>
        <v>0</v>
      </c>
      <c r="G24" s="151">
        <f>SUM(G25:G36)</f>
        <v>0</v>
      </c>
      <c r="H24" s="137">
        <f t="shared" ref="H24:H36" si="4">IF(AND(ROUND(E24,0)=0,G24&gt;E24),"INF",IF(AND(ROUND(E24,0)=0,ROUND(G24,0)=0),0,(G24-E24)/E24))</f>
        <v>0</v>
      </c>
      <c r="I24" s="151">
        <f>SUM(I25:I36)</f>
        <v>0</v>
      </c>
      <c r="J24" s="137">
        <f t="shared" ref="J24:J36" si="5">IF(AND(ROUND(G24,0)=0,I24&gt;G24),"INF",IF(AND(ROUND(G24,0)=0,ROUND(I24,0)=0),0,(I24-G24)/G24))</f>
        <v>0</v>
      </c>
    </row>
    <row r="25" spans="1:10" x14ac:dyDescent="0.3">
      <c r="A25" s="138" t="s">
        <v>259</v>
      </c>
      <c r="B25" s="152"/>
      <c r="C25" s="152"/>
      <c r="D25" s="137">
        <f t="shared" si="2"/>
        <v>0</v>
      </c>
      <c r="E25" s="152"/>
      <c r="F25" s="137">
        <f t="shared" si="3"/>
        <v>0</v>
      </c>
      <c r="G25" s="152"/>
      <c r="H25" s="137">
        <f t="shared" si="4"/>
        <v>0</v>
      </c>
      <c r="I25" s="152"/>
      <c r="J25" s="137">
        <f t="shared" si="5"/>
        <v>0</v>
      </c>
    </row>
    <row r="26" spans="1:10" x14ac:dyDescent="0.3">
      <c r="A26" s="138" t="s">
        <v>260</v>
      </c>
      <c r="B26" s="152"/>
      <c r="C26" s="152"/>
      <c r="D26" s="137">
        <f t="shared" si="2"/>
        <v>0</v>
      </c>
      <c r="E26" s="152"/>
      <c r="F26" s="137">
        <f t="shared" si="3"/>
        <v>0</v>
      </c>
      <c r="G26" s="152"/>
      <c r="H26" s="137">
        <f t="shared" si="4"/>
        <v>0</v>
      </c>
      <c r="I26" s="152"/>
      <c r="J26" s="137">
        <f t="shared" si="5"/>
        <v>0</v>
      </c>
    </row>
    <row r="27" spans="1:10" x14ac:dyDescent="0.3">
      <c r="A27" s="153" t="s">
        <v>173</v>
      </c>
      <c r="B27" s="152"/>
      <c r="C27" s="152"/>
      <c r="D27" s="137">
        <f t="shared" si="2"/>
        <v>0</v>
      </c>
      <c r="E27" s="152"/>
      <c r="F27" s="137">
        <f t="shared" si="3"/>
        <v>0</v>
      </c>
      <c r="G27" s="152"/>
      <c r="H27" s="137">
        <f t="shared" si="4"/>
        <v>0</v>
      </c>
      <c r="I27" s="152"/>
      <c r="J27" s="137">
        <f t="shared" si="5"/>
        <v>0</v>
      </c>
    </row>
    <row r="28" spans="1:10" x14ac:dyDescent="0.3">
      <c r="A28" s="153" t="s">
        <v>173</v>
      </c>
      <c r="B28" s="152"/>
      <c r="C28" s="152"/>
      <c r="D28" s="137">
        <f t="shared" si="2"/>
        <v>0</v>
      </c>
      <c r="E28" s="152"/>
      <c r="F28" s="137">
        <f t="shared" si="3"/>
        <v>0</v>
      </c>
      <c r="G28" s="152"/>
      <c r="H28" s="137">
        <f t="shared" si="4"/>
        <v>0</v>
      </c>
      <c r="I28" s="152"/>
      <c r="J28" s="137">
        <f t="shared" si="5"/>
        <v>0</v>
      </c>
    </row>
    <row r="29" spans="1:10" x14ac:dyDescent="0.3">
      <c r="A29" s="153" t="s">
        <v>173</v>
      </c>
      <c r="B29" s="152"/>
      <c r="C29" s="152"/>
      <c r="D29" s="137">
        <f t="shared" si="2"/>
        <v>0</v>
      </c>
      <c r="E29" s="152"/>
      <c r="F29" s="137">
        <f t="shared" si="3"/>
        <v>0</v>
      </c>
      <c r="G29" s="152"/>
      <c r="H29" s="137">
        <f t="shared" si="4"/>
        <v>0</v>
      </c>
      <c r="I29" s="152"/>
      <c r="J29" s="137">
        <f t="shared" si="5"/>
        <v>0</v>
      </c>
    </row>
    <row r="30" spans="1:10" x14ac:dyDescent="0.3">
      <c r="A30" s="153" t="s">
        <v>173</v>
      </c>
      <c r="B30" s="152"/>
      <c r="C30" s="152"/>
      <c r="D30" s="137">
        <f t="shared" si="2"/>
        <v>0</v>
      </c>
      <c r="E30" s="152"/>
      <c r="F30" s="137">
        <f t="shared" si="3"/>
        <v>0</v>
      </c>
      <c r="G30" s="152"/>
      <c r="H30" s="137">
        <f t="shared" si="4"/>
        <v>0</v>
      </c>
      <c r="I30" s="152"/>
      <c r="J30" s="137">
        <f t="shared" si="5"/>
        <v>0</v>
      </c>
    </row>
    <row r="31" spans="1:10" x14ac:dyDescent="0.3">
      <c r="A31" s="153" t="s">
        <v>173</v>
      </c>
      <c r="B31" s="152"/>
      <c r="C31" s="152"/>
      <c r="D31" s="137">
        <f t="shared" si="2"/>
        <v>0</v>
      </c>
      <c r="E31" s="152"/>
      <c r="F31" s="137">
        <f t="shared" si="3"/>
        <v>0</v>
      </c>
      <c r="G31" s="152"/>
      <c r="H31" s="137">
        <f t="shared" si="4"/>
        <v>0</v>
      </c>
      <c r="I31" s="152"/>
      <c r="J31" s="137">
        <f t="shared" si="5"/>
        <v>0</v>
      </c>
    </row>
    <row r="32" spans="1:10" x14ac:dyDescent="0.3">
      <c r="A32" s="153" t="s">
        <v>173</v>
      </c>
      <c r="B32" s="152"/>
      <c r="C32" s="152"/>
      <c r="D32" s="137">
        <f t="shared" si="2"/>
        <v>0</v>
      </c>
      <c r="E32" s="152"/>
      <c r="F32" s="137">
        <f t="shared" si="3"/>
        <v>0</v>
      </c>
      <c r="G32" s="152"/>
      <c r="H32" s="137">
        <f t="shared" si="4"/>
        <v>0</v>
      </c>
      <c r="I32" s="152"/>
      <c r="J32" s="137">
        <f t="shared" si="5"/>
        <v>0</v>
      </c>
    </row>
    <row r="33" spans="1:10" x14ac:dyDescent="0.3">
      <c r="A33" s="153" t="s">
        <v>173</v>
      </c>
      <c r="B33" s="152"/>
      <c r="C33" s="152"/>
      <c r="D33" s="137">
        <f t="shared" si="2"/>
        <v>0</v>
      </c>
      <c r="E33" s="152"/>
      <c r="F33" s="137">
        <f t="shared" si="3"/>
        <v>0</v>
      </c>
      <c r="G33" s="152"/>
      <c r="H33" s="137">
        <f t="shared" si="4"/>
        <v>0</v>
      </c>
      <c r="I33" s="152"/>
      <c r="J33" s="137">
        <f t="shared" si="5"/>
        <v>0</v>
      </c>
    </row>
    <row r="34" spans="1:10" x14ac:dyDescent="0.3">
      <c r="A34" s="153" t="s">
        <v>173</v>
      </c>
      <c r="B34" s="152"/>
      <c r="C34" s="152"/>
      <c r="D34" s="137">
        <f t="shared" si="2"/>
        <v>0</v>
      </c>
      <c r="E34" s="152"/>
      <c r="F34" s="137">
        <f t="shared" si="3"/>
        <v>0</v>
      </c>
      <c r="G34" s="152"/>
      <c r="H34" s="137">
        <f t="shared" si="4"/>
        <v>0</v>
      </c>
      <c r="I34" s="152"/>
      <c r="J34" s="137">
        <f t="shared" si="5"/>
        <v>0</v>
      </c>
    </row>
    <row r="35" spans="1:10" x14ac:dyDescent="0.3">
      <c r="A35" s="153" t="s">
        <v>173</v>
      </c>
      <c r="B35" s="152"/>
      <c r="C35" s="152"/>
      <c r="D35" s="137">
        <f t="shared" si="2"/>
        <v>0</v>
      </c>
      <c r="E35" s="152"/>
      <c r="F35" s="137">
        <f t="shared" si="3"/>
        <v>0</v>
      </c>
      <c r="G35" s="152"/>
      <c r="H35" s="137">
        <f t="shared" si="4"/>
        <v>0</v>
      </c>
      <c r="I35" s="152"/>
      <c r="J35" s="137">
        <f t="shared" si="5"/>
        <v>0</v>
      </c>
    </row>
    <row r="36" spans="1:10" x14ac:dyDescent="0.3">
      <c r="A36" s="153" t="s">
        <v>173</v>
      </c>
      <c r="B36" s="152"/>
      <c r="C36" s="152"/>
      <c r="D36" s="137">
        <f t="shared" si="2"/>
        <v>0</v>
      </c>
      <c r="E36" s="152"/>
      <c r="F36" s="137">
        <f t="shared" si="3"/>
        <v>0</v>
      </c>
      <c r="G36" s="152"/>
      <c r="H36" s="137">
        <f t="shared" si="4"/>
        <v>0</v>
      </c>
      <c r="I36" s="152"/>
      <c r="J36" s="137">
        <f t="shared" si="5"/>
        <v>0</v>
      </c>
    </row>
    <row r="37" spans="1:10" x14ac:dyDescent="0.3">
      <c r="A37" s="138"/>
    </row>
    <row r="38" spans="1:10" x14ac:dyDescent="0.3">
      <c r="A38" s="136" t="s">
        <v>262</v>
      </c>
      <c r="B38" s="152"/>
      <c r="C38" s="152"/>
      <c r="D38" s="137">
        <f>IF(AND(ROUND(B38,0)=0,C38&gt;B38),"INF",IF(AND(ROUND(B38,0)=0,ROUND(C38,0)=0),0,(C38-B38)/B38))</f>
        <v>0</v>
      </c>
      <c r="E38" s="152"/>
      <c r="F38" s="137">
        <f>IF(AND(ROUND(C38,0)=0,E38&gt;C38),"INF",IF(AND(ROUND(C38,0)=0,ROUND(E38,0)=0),0,(E38-C38)/C38))</f>
        <v>0</v>
      </c>
      <c r="G38" s="152"/>
      <c r="H38" s="137">
        <f>IF(AND(ROUND(E38,0)=0,G38&gt;E38),"INF",IF(AND(ROUND(E38,0)=0,ROUND(G38,0)=0),0,(G38-E38)/E38))</f>
        <v>0</v>
      </c>
      <c r="I38" s="152"/>
      <c r="J38" s="137">
        <f>IF(AND(ROUND(G38,0)=0,I38&gt;G38),"INF",IF(AND(ROUND(G38,0)=0,ROUND(I38,0)=0),0,(I38-G38)/G38))</f>
        <v>0</v>
      </c>
    </row>
    <row r="39" spans="1:10" x14ac:dyDescent="0.3">
      <c r="A39" s="140"/>
      <c r="B39" s="140"/>
    </row>
    <row r="40" spans="1:10" x14ac:dyDescent="0.3">
      <c r="A40" s="141" t="s">
        <v>53</v>
      </c>
      <c r="B40" s="142">
        <f>SUM(B6,B24,B38)</f>
        <v>0</v>
      </c>
      <c r="C40" s="142">
        <f>SUM(C6,C24,C38)</f>
        <v>0</v>
      </c>
      <c r="D40" s="143">
        <f>IF(AND(ROUND(B40,0)=0,C40&gt;B40),"INF",IF(AND(ROUND(B40,0)=0,ROUND(C40,0)=0),0,(C40-B40)/B40))</f>
        <v>0</v>
      </c>
      <c r="E40" s="142">
        <f>SUM(E6,E24,E38)</f>
        <v>0</v>
      </c>
      <c r="F40" s="143">
        <f>IF(AND(ROUND(C40,0)=0,E40&gt;C40),"INF",IF(AND(ROUND(C40,0)=0,ROUND(E40,0)=0),0,(E40-C40)/C40))</f>
        <v>0</v>
      </c>
      <c r="G40" s="142">
        <f>SUM(G6,G24,G38)</f>
        <v>0</v>
      </c>
      <c r="H40" s="143">
        <f>IF(AND(ROUND(E40,0)=0,G40&gt;E40),"INF",IF(AND(ROUND(E40,0)=0,ROUND(G40,0)=0),0,(G40-E40)/E40))</f>
        <v>0</v>
      </c>
      <c r="I40" s="142">
        <f>SUM(I6,I24,I38)</f>
        <v>0</v>
      </c>
      <c r="J40" s="143">
        <f>IF(AND(ROUND(G40,0)=0,I40&gt;G40),"INF",IF(AND(ROUND(G40,0)=0,ROUND(I40,0)=0),0,(I40-G40)/G40))</f>
        <v>0</v>
      </c>
    </row>
    <row r="41" spans="1:10" x14ac:dyDescent="0.3">
      <c r="A41" s="130"/>
      <c r="B41" s="140"/>
    </row>
    <row r="42" spans="1:10" ht="14.25" thickBot="1" x14ac:dyDescent="0.35">
      <c r="A42" s="144" t="s">
        <v>263</v>
      </c>
      <c r="B42" s="131"/>
      <c r="C42" s="131"/>
      <c r="D42" s="130"/>
      <c r="E42" s="130"/>
      <c r="F42" s="130"/>
      <c r="G42" s="130"/>
      <c r="H42" s="130"/>
      <c r="I42" s="130"/>
      <c r="J42" s="130"/>
    </row>
    <row r="43" spans="1:10" ht="12.6" customHeight="1" thickBot="1" x14ac:dyDescent="0.35">
      <c r="A43" s="155" t="s">
        <v>77</v>
      </c>
      <c r="B43" s="314" t="s">
        <v>78</v>
      </c>
      <c r="C43" s="315"/>
      <c r="D43" s="315"/>
      <c r="E43" s="315"/>
      <c r="F43" s="315"/>
      <c r="G43" s="315"/>
      <c r="H43" s="315"/>
      <c r="I43" s="315"/>
      <c r="J43" s="315"/>
    </row>
    <row r="44" spans="1:10" ht="214.9" customHeight="1" thickBot="1" x14ac:dyDescent="0.35">
      <c r="A44" s="147" t="s">
        <v>264</v>
      </c>
      <c r="B44" s="311"/>
      <c r="C44" s="311"/>
      <c r="D44" s="311"/>
      <c r="E44" s="311"/>
      <c r="F44" s="311"/>
      <c r="G44" s="311"/>
      <c r="H44" s="311"/>
      <c r="I44" s="311"/>
      <c r="J44" s="311"/>
    </row>
    <row r="45" spans="1:10" ht="214.9" customHeight="1" thickBot="1" x14ac:dyDescent="0.35">
      <c r="A45" s="147" t="s">
        <v>265</v>
      </c>
      <c r="B45" s="311"/>
      <c r="C45" s="311"/>
      <c r="D45" s="311"/>
      <c r="E45" s="311"/>
      <c r="F45" s="311"/>
      <c r="G45" s="311"/>
      <c r="H45" s="311"/>
      <c r="I45" s="311"/>
      <c r="J45" s="311"/>
    </row>
    <row r="46" spans="1:10" ht="214.9" customHeight="1" thickBot="1" x14ac:dyDescent="0.35">
      <c r="A46" s="147" t="s">
        <v>266</v>
      </c>
      <c r="B46" s="311"/>
      <c r="C46" s="311"/>
      <c r="D46" s="311"/>
      <c r="E46" s="311"/>
      <c r="F46" s="311"/>
      <c r="G46" s="311"/>
      <c r="H46" s="311"/>
      <c r="I46" s="311"/>
      <c r="J46" s="311"/>
    </row>
    <row r="47" spans="1:10" ht="214.9" customHeight="1" thickBot="1" x14ac:dyDescent="0.35">
      <c r="A47" s="147" t="s">
        <v>267</v>
      </c>
      <c r="B47" s="311"/>
      <c r="C47" s="311"/>
      <c r="D47" s="311"/>
      <c r="E47" s="311"/>
      <c r="F47" s="311"/>
      <c r="G47" s="311"/>
      <c r="H47" s="311"/>
      <c r="I47" s="311"/>
      <c r="J47" s="311"/>
    </row>
  </sheetData>
  <mergeCells count="9">
    <mergeCell ref="B44:J44"/>
    <mergeCell ref="B45:J45"/>
    <mergeCell ref="B46:J46"/>
    <mergeCell ref="B47:J47"/>
    <mergeCell ref="C4:D4"/>
    <mergeCell ref="E4:F4"/>
    <mergeCell ref="G4:H4"/>
    <mergeCell ref="I4:J4"/>
    <mergeCell ref="B43:J43"/>
  </mergeCells>
  <conditionalFormatting sqref="A10:A18">
    <cfRule type="containsText" dxfId="292" priority="57" operator="containsText" text="ntitulé">
      <formula>NOT(ISERROR(SEARCH("ntitulé",A10)))</formula>
    </cfRule>
    <cfRule type="containsBlanks" dxfId="291" priority="58">
      <formula>LEN(TRIM(A10))=0</formula>
    </cfRule>
  </conditionalFormatting>
  <conditionalFormatting sqref="A10:A18">
    <cfRule type="containsText" dxfId="290" priority="56" operator="containsText" text="libre">
      <formula>NOT(ISERROR(SEARCH("libre",A10)))</formula>
    </cfRule>
  </conditionalFormatting>
  <conditionalFormatting sqref="A9:A18">
    <cfRule type="containsText" dxfId="289" priority="54" operator="containsText" text="ntitulé">
      <formula>NOT(ISERROR(SEARCH("ntitulé",A9)))</formula>
    </cfRule>
    <cfRule type="containsBlanks" dxfId="288" priority="55">
      <formula>LEN(TRIM(A9))=0</formula>
    </cfRule>
  </conditionalFormatting>
  <conditionalFormatting sqref="A9:A18">
    <cfRule type="containsText" dxfId="287" priority="53" operator="containsText" text="libre">
      <formula>NOT(ISERROR(SEARCH("libre",A9)))</formula>
    </cfRule>
  </conditionalFormatting>
  <conditionalFormatting sqref="A27:A36">
    <cfRule type="containsText" dxfId="286" priority="51" operator="containsText" text="ntitulé">
      <formula>NOT(ISERROR(SEARCH("ntitulé",A27)))</formula>
    </cfRule>
    <cfRule type="containsBlanks" dxfId="285" priority="52">
      <formula>LEN(TRIM(A27))=0</formula>
    </cfRule>
  </conditionalFormatting>
  <conditionalFormatting sqref="A27:A36">
    <cfRule type="containsText" dxfId="284" priority="50" operator="containsText" text="libre">
      <formula>NOT(ISERROR(SEARCH("libre",A27)))</formula>
    </cfRule>
  </conditionalFormatting>
  <conditionalFormatting sqref="A27:A36">
    <cfRule type="containsText" dxfId="283" priority="48" operator="containsText" text="ntitulé">
      <formula>NOT(ISERROR(SEARCH("ntitulé",A27)))</formula>
    </cfRule>
    <cfRule type="containsBlanks" dxfId="282" priority="49">
      <formula>LEN(TRIM(A27))=0</formula>
    </cfRule>
  </conditionalFormatting>
  <conditionalFormatting sqref="A27:A36">
    <cfRule type="containsText" dxfId="281" priority="47" operator="containsText" text="libre">
      <formula>NOT(ISERROR(SEARCH("libre",A27)))</formula>
    </cfRule>
  </conditionalFormatting>
  <conditionalFormatting sqref="B20 B7:B18">
    <cfRule type="containsText" dxfId="280" priority="45" operator="containsText" text="ntitulé">
      <formula>NOT(ISERROR(SEARCH("ntitulé",B7)))</formula>
    </cfRule>
    <cfRule type="containsBlanks" dxfId="279" priority="46">
      <formula>LEN(TRIM(B7))=0</formula>
    </cfRule>
  </conditionalFormatting>
  <conditionalFormatting sqref="B20 B7:B18">
    <cfRule type="containsText" dxfId="278" priority="44" operator="containsText" text="libre">
      <formula>NOT(ISERROR(SEARCH("libre",B7)))</formula>
    </cfRule>
  </conditionalFormatting>
  <conditionalFormatting sqref="B25:B36">
    <cfRule type="containsText" dxfId="277" priority="42" operator="containsText" text="ntitulé">
      <formula>NOT(ISERROR(SEARCH("ntitulé",B25)))</formula>
    </cfRule>
    <cfRule type="containsBlanks" dxfId="276" priority="43">
      <formula>LEN(TRIM(B25))=0</formula>
    </cfRule>
  </conditionalFormatting>
  <conditionalFormatting sqref="B25:B36">
    <cfRule type="containsText" dxfId="275" priority="41" operator="containsText" text="libre">
      <formula>NOT(ISERROR(SEARCH("libre",B25)))</formula>
    </cfRule>
  </conditionalFormatting>
  <conditionalFormatting sqref="B38">
    <cfRule type="containsText" dxfId="274" priority="39" operator="containsText" text="ntitulé">
      <formula>NOT(ISERROR(SEARCH("ntitulé",B38)))</formula>
    </cfRule>
    <cfRule type="containsBlanks" dxfId="273" priority="40">
      <formula>LEN(TRIM(B38))=0</formula>
    </cfRule>
  </conditionalFormatting>
  <conditionalFormatting sqref="B38">
    <cfRule type="containsText" dxfId="272" priority="38" operator="containsText" text="libre">
      <formula>NOT(ISERROR(SEARCH("libre",B38)))</formula>
    </cfRule>
  </conditionalFormatting>
  <conditionalFormatting sqref="C20 C7:C18">
    <cfRule type="containsText" dxfId="271" priority="36" operator="containsText" text="ntitulé">
      <formula>NOT(ISERROR(SEARCH("ntitulé",C7)))</formula>
    </cfRule>
    <cfRule type="containsBlanks" dxfId="270" priority="37">
      <formula>LEN(TRIM(C7))=0</formula>
    </cfRule>
  </conditionalFormatting>
  <conditionalFormatting sqref="C20 C7:C18">
    <cfRule type="containsText" dxfId="269" priority="35" operator="containsText" text="libre">
      <formula>NOT(ISERROR(SEARCH("libre",C7)))</formula>
    </cfRule>
  </conditionalFormatting>
  <conditionalFormatting sqref="C25:C36">
    <cfRule type="containsText" dxfId="268" priority="33" operator="containsText" text="ntitulé">
      <formula>NOT(ISERROR(SEARCH("ntitulé",C25)))</formula>
    </cfRule>
    <cfRule type="containsBlanks" dxfId="267" priority="34">
      <formula>LEN(TRIM(C25))=0</formula>
    </cfRule>
  </conditionalFormatting>
  <conditionalFormatting sqref="C25:C36">
    <cfRule type="containsText" dxfId="266" priority="32" operator="containsText" text="libre">
      <formula>NOT(ISERROR(SEARCH("libre",C25)))</formula>
    </cfRule>
  </conditionalFormatting>
  <conditionalFormatting sqref="C38">
    <cfRule type="containsText" dxfId="265" priority="30" operator="containsText" text="ntitulé">
      <formula>NOT(ISERROR(SEARCH("ntitulé",C38)))</formula>
    </cfRule>
    <cfRule type="containsBlanks" dxfId="264" priority="31">
      <formula>LEN(TRIM(C38))=0</formula>
    </cfRule>
  </conditionalFormatting>
  <conditionalFormatting sqref="C38">
    <cfRule type="containsText" dxfId="263" priority="29" operator="containsText" text="libre">
      <formula>NOT(ISERROR(SEARCH("libre",C38)))</formula>
    </cfRule>
  </conditionalFormatting>
  <conditionalFormatting sqref="E20 E7:E18">
    <cfRule type="containsText" dxfId="262" priority="27" operator="containsText" text="ntitulé">
      <formula>NOT(ISERROR(SEARCH("ntitulé",E7)))</formula>
    </cfRule>
    <cfRule type="containsBlanks" dxfId="261" priority="28">
      <formula>LEN(TRIM(E7))=0</formula>
    </cfRule>
  </conditionalFormatting>
  <conditionalFormatting sqref="E20 E7:E18">
    <cfRule type="containsText" dxfId="260" priority="26" operator="containsText" text="libre">
      <formula>NOT(ISERROR(SEARCH("libre",E7)))</formula>
    </cfRule>
  </conditionalFormatting>
  <conditionalFormatting sqref="E25:E36">
    <cfRule type="containsText" dxfId="259" priority="24" operator="containsText" text="ntitulé">
      <formula>NOT(ISERROR(SEARCH("ntitulé",E25)))</formula>
    </cfRule>
    <cfRule type="containsBlanks" dxfId="258" priority="25">
      <formula>LEN(TRIM(E25))=0</formula>
    </cfRule>
  </conditionalFormatting>
  <conditionalFormatting sqref="E25:E36">
    <cfRule type="containsText" dxfId="257" priority="23" operator="containsText" text="libre">
      <formula>NOT(ISERROR(SEARCH("libre",E25)))</formula>
    </cfRule>
  </conditionalFormatting>
  <conditionalFormatting sqref="E38">
    <cfRule type="containsText" dxfId="256" priority="21" operator="containsText" text="ntitulé">
      <formula>NOT(ISERROR(SEARCH("ntitulé",E38)))</formula>
    </cfRule>
    <cfRule type="containsBlanks" dxfId="255" priority="22">
      <formula>LEN(TRIM(E38))=0</formula>
    </cfRule>
  </conditionalFormatting>
  <conditionalFormatting sqref="E38">
    <cfRule type="containsText" dxfId="254" priority="20" operator="containsText" text="libre">
      <formula>NOT(ISERROR(SEARCH("libre",E38)))</formula>
    </cfRule>
  </conditionalFormatting>
  <conditionalFormatting sqref="G20 G7:G18">
    <cfRule type="containsText" dxfId="253" priority="18" operator="containsText" text="ntitulé">
      <formula>NOT(ISERROR(SEARCH("ntitulé",G7)))</formula>
    </cfRule>
    <cfRule type="containsBlanks" dxfId="252" priority="19">
      <formula>LEN(TRIM(G7))=0</formula>
    </cfRule>
  </conditionalFormatting>
  <conditionalFormatting sqref="G20 G7:G18">
    <cfRule type="containsText" dxfId="251" priority="17" operator="containsText" text="libre">
      <formula>NOT(ISERROR(SEARCH("libre",G7)))</formula>
    </cfRule>
  </conditionalFormatting>
  <conditionalFormatting sqref="G25:G36">
    <cfRule type="containsText" dxfId="250" priority="15" operator="containsText" text="ntitulé">
      <formula>NOT(ISERROR(SEARCH("ntitulé",G25)))</formula>
    </cfRule>
    <cfRule type="containsBlanks" dxfId="249" priority="16">
      <formula>LEN(TRIM(G25))=0</formula>
    </cfRule>
  </conditionalFormatting>
  <conditionalFormatting sqref="G25:G36">
    <cfRule type="containsText" dxfId="248" priority="14" operator="containsText" text="libre">
      <formula>NOT(ISERROR(SEARCH("libre",G25)))</formula>
    </cfRule>
  </conditionalFormatting>
  <conditionalFormatting sqref="G38">
    <cfRule type="containsText" dxfId="247" priority="12" operator="containsText" text="ntitulé">
      <formula>NOT(ISERROR(SEARCH("ntitulé",G38)))</formula>
    </cfRule>
    <cfRule type="containsBlanks" dxfId="246" priority="13">
      <formula>LEN(TRIM(G38))=0</formula>
    </cfRule>
  </conditionalFormatting>
  <conditionalFormatting sqref="G38">
    <cfRule type="containsText" dxfId="245" priority="11" operator="containsText" text="libre">
      <formula>NOT(ISERROR(SEARCH("libre",G38)))</formula>
    </cfRule>
  </conditionalFormatting>
  <conditionalFormatting sqref="I20 I7:I18">
    <cfRule type="containsText" dxfId="244" priority="9" operator="containsText" text="ntitulé">
      <formula>NOT(ISERROR(SEARCH("ntitulé",I7)))</formula>
    </cfRule>
    <cfRule type="containsBlanks" dxfId="243" priority="10">
      <formula>LEN(TRIM(I7))=0</formula>
    </cfRule>
  </conditionalFormatting>
  <conditionalFormatting sqref="I20 I7:I18">
    <cfRule type="containsText" dxfId="242" priority="8" operator="containsText" text="libre">
      <formula>NOT(ISERROR(SEARCH("libre",I7)))</formula>
    </cfRule>
  </conditionalFormatting>
  <conditionalFormatting sqref="I25:I36">
    <cfRule type="containsText" dxfId="241" priority="6" operator="containsText" text="ntitulé">
      <formula>NOT(ISERROR(SEARCH("ntitulé",I25)))</formula>
    </cfRule>
    <cfRule type="containsBlanks" dxfId="240" priority="7">
      <formula>LEN(TRIM(I25))=0</formula>
    </cfRule>
  </conditionalFormatting>
  <conditionalFormatting sqref="I25:I36">
    <cfRule type="containsText" dxfId="239" priority="5" operator="containsText" text="libre">
      <formula>NOT(ISERROR(SEARCH("libre",I25)))</formula>
    </cfRule>
  </conditionalFormatting>
  <conditionalFormatting sqref="I38">
    <cfRule type="containsText" dxfId="238" priority="3" operator="containsText" text="ntitulé">
      <formula>NOT(ISERROR(SEARCH("ntitulé",I38)))</formula>
    </cfRule>
    <cfRule type="containsBlanks" dxfId="237" priority="4">
      <formula>LEN(TRIM(I38))=0</formula>
    </cfRule>
  </conditionalFormatting>
  <conditionalFormatting sqref="I38">
    <cfRule type="containsText" dxfId="236" priority="2" operator="containsText" text="libre">
      <formula>NOT(ISERROR(SEARCH("libre",I38)))</formula>
    </cfRule>
  </conditionalFormatting>
  <conditionalFormatting sqref="B44:J47">
    <cfRule type="containsBlanks" dxfId="235" priority="1">
      <formula>LEN(TRIM(B44))=0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TAB00</vt:lpstr>
      <vt:lpstr>TAB B</vt:lpstr>
      <vt:lpstr>TAB1</vt:lpstr>
      <vt:lpstr>TAB2</vt:lpstr>
      <vt:lpstr>TAB2.1</vt:lpstr>
      <vt:lpstr>TAB2.1.1</vt:lpstr>
      <vt:lpstr>TAB2.1.2</vt:lpstr>
      <vt:lpstr>TAB2.2.1</vt:lpstr>
      <vt:lpstr>TAB2.2.2</vt:lpstr>
      <vt:lpstr>TAB2.2.3</vt:lpstr>
      <vt:lpstr>TAB2.2.4</vt:lpstr>
      <vt:lpstr>TAB2.2.7</vt:lpstr>
      <vt:lpstr>TAB2.3</vt:lpstr>
      <vt:lpstr>TAB2.4</vt:lpstr>
      <vt:lpstr>TAB2.5</vt:lpstr>
      <vt:lpstr>TAB2.6</vt:lpstr>
      <vt:lpstr>TAB3</vt:lpstr>
      <vt:lpstr>TAB4</vt:lpstr>
    </vt:vector>
  </TitlesOfParts>
  <Company>BDO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Nikolai Triffet</dc:creator>
  <cp:lastModifiedBy>Elise Bihain</cp:lastModifiedBy>
  <cp:lastPrinted>2017-02-21T09:32:17Z</cp:lastPrinted>
  <dcterms:created xsi:type="dcterms:W3CDTF">2017-02-08T17:28:55Z</dcterms:created>
  <dcterms:modified xsi:type="dcterms:W3CDTF">2017-03-27T14:37:38Z</dcterms:modified>
</cp:coreProperties>
</file>